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336" yWindow="735" windowWidth="15240" windowHeight="7035" activeTab="0"/>
  </bookViews>
  <sheets>
    <sheet name="Corporation Tax Data Entry" sheetId="3" r:id="rId1"/>
    <sheet name="Corp. Tax Form" sheetId="4" r:id="rId2"/>
    <sheet name="Summary Sheet" sheetId="5" r:id="rId3"/>
  </sheets>
  <definedNames/>
  <calcPr calcId="145621"/>
</workbook>
</file>

<file path=xl/comments1.xml><?xml version="1.0" encoding="utf-8"?>
<comments xmlns="http://schemas.openxmlformats.org/spreadsheetml/2006/main">
  <authors>
    <author>Clarken</author>
    <author>Neville</author>
  </authors>
  <commentList>
    <comment ref="G1" authorId="0">
      <text>
        <r>
          <rPr>
            <b/>
            <sz val="9"/>
            <rFont val="Tahoma"/>
            <family val="2"/>
          </rPr>
          <t>Clarken: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FIRST TAB:</t>
        </r>
        <r>
          <rPr>
            <b/>
            <sz val="9"/>
            <color indexed="10"/>
            <rFont val="Tahoma"/>
            <family val="2"/>
          </rPr>
          <t xml:space="preserve">
Questions and Balance Sheet</t>
        </r>
      </text>
    </comment>
    <comment ref="H4" authorId="0">
      <text>
        <r>
          <rPr>
            <b/>
            <sz val="9"/>
            <rFont val="Tahoma"/>
            <family val="2"/>
          </rPr>
          <t>Clarken: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LINES 10 AND 20 SHOULD DEFAULT TO 'NO'</t>
        </r>
      </text>
    </comment>
    <comment ref="G16" authorId="0">
      <text>
        <r>
          <rPr>
            <b/>
            <sz val="9"/>
            <rFont val="Tahoma"/>
            <family val="2"/>
          </rPr>
          <t>Clarken: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SECOND TAB:
</t>
        </r>
        <r>
          <rPr>
            <b/>
            <sz val="9"/>
            <color indexed="10"/>
            <rFont val="Tahoma"/>
            <family val="2"/>
          </rPr>
          <t>PART C: 
Income from Trade, Business, Investment and Non Residential Rental Property</t>
        </r>
      </text>
    </comment>
    <comment ref="G40" authorId="0">
      <text>
        <r>
          <rPr>
            <b/>
            <sz val="9"/>
            <rFont val="Tahoma"/>
            <family val="2"/>
          </rPr>
          <t>Clarken:
THIRD TAB: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PART D
Income from Agriculture and Fisheries</t>
        </r>
      </text>
    </comment>
    <comment ref="G54" authorId="0">
      <text>
        <r>
          <rPr>
            <b/>
            <sz val="9"/>
            <rFont val="Tahoma"/>
            <family val="2"/>
          </rPr>
          <t>Clarken:
FOURTH TAB: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PART E 
Tax Computation for Parts C &amp; D
PART F
Income from Life Insurance Companies.</t>
        </r>
      </text>
    </comment>
    <comment ref="G72" authorId="0">
      <text>
        <r>
          <rPr>
            <b/>
            <sz val="9"/>
            <rFont val="Tahoma"/>
            <family val="2"/>
          </rPr>
          <t xml:space="preserve">Clarken:
</t>
        </r>
        <r>
          <rPr>
            <b/>
            <sz val="9"/>
            <rFont val="Tahoma"/>
            <family val="2"/>
          </rPr>
          <t>FIFTH TAB: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PART G:
Residential Income and Tax Computation
</t>
        </r>
      </text>
    </comment>
    <comment ref="G96" authorId="0">
      <text>
        <r>
          <rPr>
            <b/>
            <sz val="9"/>
            <rFont val="Tahoma"/>
            <family val="2"/>
          </rPr>
          <t xml:space="preserve">Clarken:
SIXTH TAB:
</t>
        </r>
        <r>
          <rPr>
            <b/>
            <sz val="9"/>
            <color indexed="10"/>
            <rFont val="Tahoma"/>
            <family val="2"/>
          </rPr>
          <t>Trade, Business, Investment, Non-residential Rental Property and Agriculture Tax Computation.</t>
        </r>
      </text>
    </comment>
    <comment ref="G110" authorId="0">
      <text>
        <r>
          <rPr>
            <b/>
            <sz val="9"/>
            <rFont val="Tahoma"/>
            <family val="2"/>
          </rPr>
          <t>Clarken: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Summary page</t>
        </r>
      </text>
    </comment>
    <comment ref="G123" authorId="1">
      <text>
        <r>
          <rPr>
            <b/>
            <sz val="9"/>
            <rFont val="Tahoma"/>
            <family val="2"/>
          </rPr>
          <t>Neville: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Foreign Currency Earning Allowance</t>
        </r>
      </text>
    </comment>
  </commentList>
</comments>
</file>

<file path=xl/sharedStrings.xml><?xml version="1.0" encoding="utf-8"?>
<sst xmlns="http://schemas.openxmlformats.org/spreadsheetml/2006/main" count="301" uniqueCount="200">
  <si>
    <t>Taxable Income</t>
  </si>
  <si>
    <t xml:space="preserve">Exempt Insurance Companies </t>
  </si>
  <si>
    <t>PART A - TAX INCENTIVES QUESTIONS</t>
  </si>
  <si>
    <t>Is your firm currently listed on the Junior Stock Market, and has it been listed on that Market for no more than 5 years?</t>
  </si>
  <si>
    <t>Is your firm currently listed on the Junior Stock Market, and has it been listed on that Market for more than 5 years, but no more than 10 years?</t>
  </si>
  <si>
    <t>PART B - BALANCE SHEET AT END OF YEAR</t>
  </si>
  <si>
    <t>Assets</t>
  </si>
  <si>
    <t>Accounts Receivable</t>
  </si>
  <si>
    <t>Loans to Directors</t>
  </si>
  <si>
    <t>Other Current, Short-term and Long-term Assets</t>
  </si>
  <si>
    <t>Liabilities</t>
  </si>
  <si>
    <t>All Current, Short-term and Long-term Liabilities</t>
  </si>
  <si>
    <t>Shareholder Equity</t>
  </si>
  <si>
    <t>Domestic Investment Income</t>
  </si>
  <si>
    <t>Foreign Investment Income</t>
  </si>
  <si>
    <t>Income</t>
  </si>
  <si>
    <t>Cost of Sales</t>
  </si>
  <si>
    <t>Opening Inventory</t>
  </si>
  <si>
    <t>Purchases during year</t>
  </si>
  <si>
    <t>Closing Inventory</t>
  </si>
  <si>
    <t>Operating Expenses</t>
  </si>
  <si>
    <t>Labour Cost</t>
  </si>
  <si>
    <t>Commissions</t>
  </si>
  <si>
    <t>Management Fees</t>
  </si>
  <si>
    <t>Directors’ Fees</t>
  </si>
  <si>
    <t>Depreciation (as per Financial Statements)</t>
  </si>
  <si>
    <t>Other Expenses</t>
  </si>
  <si>
    <t>PART D – INCOME FROM AGRICULTURE AND FISHERIES</t>
  </si>
  <si>
    <t>Gross Income</t>
  </si>
  <si>
    <t>Livestock</t>
  </si>
  <si>
    <t>Fisheries</t>
  </si>
  <si>
    <t>Expenses</t>
  </si>
  <si>
    <t>Agricultural Labour</t>
  </si>
  <si>
    <t xml:space="preserve">Income from sale of Cane </t>
  </si>
  <si>
    <t>PART E – ASSESSABLE INCOME FROM TRADE, BUSINESS, INVESTMENTS, AGRICULTURE &amp; FISHERIES, AND NON-RESIDENTIAL RENT</t>
  </si>
  <si>
    <t>Pension Expense</t>
  </si>
  <si>
    <t>Renewable Energy and Energy Efficient Retrofits</t>
  </si>
  <si>
    <t>Other deductions not allowed for tax purposes</t>
  </si>
  <si>
    <t>Commercial Building Allowance</t>
  </si>
  <si>
    <t>Industrial Building Allowance</t>
  </si>
  <si>
    <t>Other deductions allowed for tax purposes</t>
  </si>
  <si>
    <t>PART F – ASSESSABLE INCOME FROM INVESTMENTS OF LIFE INSURANCE COMPANIES</t>
  </si>
  <si>
    <t>PART G – ASSESSABLE INCOME FROM RESIDENTIAL RENT</t>
  </si>
  <si>
    <t>Gross Rental Income</t>
  </si>
  <si>
    <t>Rental Expenses</t>
  </si>
  <si>
    <t>Repairs</t>
  </si>
  <si>
    <t>Mortgage Interest</t>
  </si>
  <si>
    <t>Renewable Energy and Energy Efficient Retrofits on Residential Rental Units</t>
  </si>
  <si>
    <t xml:space="preserve">Rental Losses Available from Previous Years for set‐off </t>
  </si>
  <si>
    <t>Rental Losses Available from Previous Years that will expire if not used this year</t>
  </si>
  <si>
    <t>PART H – ASSESSED TAX BEFORE CREDITS</t>
  </si>
  <si>
    <t>PART C – INCOME FROM TRADE, BUSINESS, INVESTMENTS AND NON-RESIDENTIAL RENTAL PROPERTY</t>
  </si>
  <si>
    <t>Taxable Income Source</t>
  </si>
  <si>
    <t>Losses Available from Previous Years that will expire if not used this year</t>
  </si>
  <si>
    <t>PART I – TAX PAYABLE/AMOUNT REFUNDABLE</t>
  </si>
  <si>
    <t>Refundable Credits</t>
  </si>
  <si>
    <t>Dividend Credit</t>
  </si>
  <si>
    <t>Prepayments made during the year</t>
  </si>
  <si>
    <t>Tax on Preference shares</t>
  </si>
  <si>
    <t>Non-Refundable Credits</t>
  </si>
  <si>
    <t>Foreign Currency Earnings allowance</t>
  </si>
  <si>
    <t>Export Allowance</t>
  </si>
  <si>
    <t>Double Taxation Relief</t>
  </si>
  <si>
    <t>Profitability and Increased Employment Credit</t>
  </si>
  <si>
    <t>Cultural Industries Expenditure Credit</t>
  </si>
  <si>
    <t xml:space="preserve">Innovation Credit </t>
  </si>
  <si>
    <t xml:space="preserve">Rental Income from Residential Property </t>
  </si>
  <si>
    <t>Exempt Income</t>
  </si>
  <si>
    <t xml:space="preserve">Manufacturing Companies </t>
  </si>
  <si>
    <t xml:space="preserve">Interest on Government Securities </t>
  </si>
  <si>
    <t>International business companies</t>
  </si>
  <si>
    <t>Approved small businesses</t>
  </si>
  <si>
    <t xml:space="preserve">Home Construction </t>
  </si>
  <si>
    <t>NET ASSETS MUST BE EQUAL TO SHAREHOLDERS EQIUTY</t>
  </si>
  <si>
    <t>No</t>
  </si>
  <si>
    <t>Yes</t>
  </si>
  <si>
    <t>Tax Assessed</t>
  </si>
  <si>
    <t>TAXABLE INCOME AT 890 MUST BE EQUAL TO 1120</t>
  </si>
  <si>
    <t xml:space="preserve">- All Taxpayers MUST complete parts A, B, H and I
- Taxpayers who have income from trade or business other than from agriculture &amp; fisheries, investments in life insurance companies and/or residential rent MUST complete parts C &amp; E
- Taxpayers who have income from agriculture &amp; fisheries MUST complete parts D &amp; E
- Life insurance companies should complete part F
- Taxpayers who have income from residential rent MUST complete part G
</t>
  </si>
  <si>
    <t>GENERAL INSTRUCTIONS</t>
  </si>
  <si>
    <r>
      <t xml:space="preserve">Cash &amp; Equivalents </t>
    </r>
    <r>
      <rPr>
        <i/>
        <sz val="10"/>
        <color theme="1"/>
        <rFont val="Candara"/>
        <family val="2"/>
      </rPr>
      <t>(uncashed cheques, chequing accts, savings…)</t>
    </r>
  </si>
  <si>
    <r>
      <t>Total Assets</t>
    </r>
    <r>
      <rPr>
        <b/>
        <sz val="10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(Sum of L30 to L60)</t>
    </r>
  </si>
  <si>
    <r>
      <t xml:space="preserve">Gross Income from Agriculture &amp; Fisheries </t>
    </r>
    <r>
      <rPr>
        <b/>
        <i/>
        <sz val="10"/>
        <color theme="0"/>
        <rFont val="Candara"/>
        <family val="2"/>
      </rPr>
      <t>(Sum of L370 to L400)</t>
    </r>
  </si>
  <si>
    <r>
      <t xml:space="preserve">Total Agricultural Expenses </t>
    </r>
    <r>
      <rPr>
        <b/>
        <i/>
        <sz val="10"/>
        <color theme="0"/>
        <rFont val="Candara"/>
        <family val="2"/>
      </rPr>
      <t>(Sum of L420 to L450)</t>
    </r>
  </si>
  <si>
    <r>
      <t xml:space="preserve">Depreciation according to financial statements </t>
    </r>
    <r>
      <rPr>
        <i/>
        <sz val="10"/>
        <color theme="1"/>
        <rFont val="Candara"/>
        <family val="2"/>
      </rPr>
      <t>(Add L310 + L440)</t>
    </r>
  </si>
  <si>
    <r>
      <t xml:space="preserve">Total deductions disallowed for tax purposes </t>
    </r>
    <r>
      <rPr>
        <i/>
        <sz val="10"/>
        <color theme="1"/>
        <rFont val="Candara"/>
        <family val="2"/>
      </rPr>
      <t>(Sum of L490 to L520)</t>
    </r>
  </si>
  <si>
    <r>
      <t xml:space="preserve">Total deductions allowed for tax purposes </t>
    </r>
    <r>
      <rPr>
        <i/>
        <sz val="10"/>
        <color theme="1"/>
        <rFont val="Candara"/>
        <family val="2"/>
      </rPr>
      <t>(Sum of L540 to L580)</t>
    </r>
  </si>
  <si>
    <r>
      <t xml:space="preserve">Taxable Income/Loss during year </t>
    </r>
    <r>
      <rPr>
        <b/>
        <i/>
        <sz val="10"/>
        <color theme="0"/>
        <rFont val="Candara"/>
        <family val="2"/>
      </rPr>
      <t>(Add L480 and L530 minus L590)</t>
    </r>
  </si>
  <si>
    <r>
      <t xml:space="preserve">Total Rental Expenses </t>
    </r>
    <r>
      <rPr>
        <b/>
        <i/>
        <sz val="10"/>
        <color theme="0"/>
        <rFont val="Candara"/>
        <family val="2"/>
      </rPr>
      <t>(Sum of L690 to L720)</t>
    </r>
  </si>
  <si>
    <r>
      <t>Net Rental Income/Loss according to Financial Statements</t>
    </r>
    <r>
      <rPr>
        <b/>
        <i/>
        <sz val="10"/>
        <color theme="0"/>
        <rFont val="Candara"/>
        <family val="2"/>
      </rPr>
      <t xml:space="preserve"> (L680 - L730)</t>
    </r>
  </si>
  <si>
    <r>
      <t xml:space="preserve">Depreciation according to financial statements </t>
    </r>
    <r>
      <rPr>
        <i/>
        <sz val="10"/>
        <color theme="1"/>
        <rFont val="Candara"/>
        <family val="2"/>
      </rPr>
      <t>(Copy L710)</t>
    </r>
  </si>
  <si>
    <r>
      <t xml:space="preserve">Total deductions disallowed for tax purposes </t>
    </r>
    <r>
      <rPr>
        <i/>
        <sz val="10"/>
        <color theme="1"/>
        <rFont val="Candara"/>
        <family val="2"/>
      </rPr>
      <t>(Sum of L750 to L780)</t>
    </r>
  </si>
  <si>
    <r>
      <t xml:space="preserve">Renewable Energy and Energy Efficient Retrofits </t>
    </r>
    <r>
      <rPr>
        <i/>
        <sz val="10"/>
        <color theme="1"/>
        <rFont val="Candara"/>
        <family val="2"/>
      </rPr>
      <t>(150 % of conversion allowance over five years, L770 X 150%)</t>
    </r>
  </si>
  <si>
    <r>
      <t xml:space="preserve">Total deductions allowed for tax purposes </t>
    </r>
    <r>
      <rPr>
        <i/>
        <sz val="10"/>
        <color theme="1"/>
        <rFont val="Candara"/>
        <family val="2"/>
      </rPr>
      <t>(Sum of L800 to L820)</t>
    </r>
  </si>
  <si>
    <r>
      <t xml:space="preserve">Assessable Residential Income/Loss during year </t>
    </r>
    <r>
      <rPr>
        <b/>
        <i/>
        <sz val="10"/>
        <color theme="0"/>
        <rFont val="Candara"/>
        <family val="2"/>
      </rPr>
      <t>(L740 + L790 - L830)</t>
    </r>
  </si>
  <si>
    <r>
      <t xml:space="preserve">Taxable Residential Income </t>
    </r>
    <r>
      <rPr>
        <b/>
        <i/>
        <sz val="10"/>
        <color theme="0"/>
        <rFont val="Candara"/>
        <family val="2"/>
      </rPr>
      <t>(L840 - L850, enter 0 if negative)</t>
    </r>
  </si>
  <si>
    <r>
      <t xml:space="preserve">Total Income Before Tax </t>
    </r>
    <r>
      <rPr>
        <b/>
        <i/>
        <sz val="10"/>
        <color theme="0"/>
        <rFont val="Candara"/>
        <family val="2"/>
      </rPr>
      <t>(Sum of Taxable Income cells above)</t>
    </r>
  </si>
  <si>
    <r>
      <t xml:space="preserve">Cash Rebate – Agricultural Plant / Machinery </t>
    </r>
    <r>
      <rPr>
        <i/>
        <sz val="10"/>
        <color theme="1"/>
        <rFont val="Candara"/>
        <family val="2"/>
      </rPr>
      <t>(complete Part D)</t>
    </r>
  </si>
  <si>
    <r>
      <t xml:space="preserve">Total Refundable Credits </t>
    </r>
    <r>
      <rPr>
        <b/>
        <i/>
        <sz val="10"/>
        <color theme="0"/>
        <rFont val="Candara"/>
        <family val="2"/>
      </rPr>
      <t>(Sum of L1140 to L1180)</t>
    </r>
  </si>
  <si>
    <r>
      <t xml:space="preserve">Adjusted Assessed Tax </t>
    </r>
    <r>
      <rPr>
        <b/>
        <i/>
        <sz val="10"/>
        <color theme="0"/>
        <rFont val="Candara"/>
        <family val="2"/>
      </rPr>
      <t>(Subtract L1190 from L1130)</t>
    </r>
  </si>
  <si>
    <r>
      <t xml:space="preserve">Total non-refundable credits </t>
    </r>
    <r>
      <rPr>
        <b/>
        <i/>
        <sz val="10"/>
        <color theme="0"/>
        <rFont val="Candara"/>
        <family val="2"/>
      </rPr>
      <t>(add L1210 to L1260)</t>
    </r>
  </si>
  <si>
    <r>
      <t>Tax Difference before Incentives</t>
    </r>
    <r>
      <rPr>
        <b/>
        <i/>
        <sz val="11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(Subtract L1270 - L1200, enter 0 if negative)</t>
    </r>
  </si>
  <si>
    <r>
      <t>NET TAX PAYABLE</t>
    </r>
    <r>
      <rPr>
        <b/>
        <i/>
        <sz val="11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(Subtract L1280 from L1290 and L1300, enter 0 if negative)</t>
    </r>
  </si>
  <si>
    <r>
      <rPr>
        <b/>
        <sz val="14"/>
        <color theme="0"/>
        <rFont val="Candara"/>
        <family val="2"/>
      </rPr>
      <t>Assessable Income from sources other than Residential Rent</t>
    </r>
    <r>
      <rPr>
        <b/>
        <i/>
        <sz val="11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(L600 - L610, enter 0 if negative)</t>
    </r>
  </si>
  <si>
    <t>Losses from Sources other than Residental Rent to Carry Forward</t>
  </si>
  <si>
    <r>
      <t xml:space="preserve">Assessable Income - Life Insurance Companies </t>
    </r>
    <r>
      <rPr>
        <b/>
        <i/>
        <sz val="10"/>
        <color theme="0"/>
        <rFont val="Candara"/>
        <family val="2"/>
      </rPr>
      <t>(Add L650 and L660)</t>
    </r>
  </si>
  <si>
    <r>
      <t xml:space="preserve">Assessed Tax before Credits </t>
    </r>
    <r>
      <rPr>
        <b/>
        <i/>
        <sz val="10"/>
        <color theme="0"/>
        <rFont val="Candara"/>
        <family val="2"/>
      </rPr>
      <t>(Sum of Tax Assessed Tax cells above)</t>
    </r>
  </si>
  <si>
    <r>
      <t xml:space="preserve">Life Insurance Companies </t>
    </r>
    <r>
      <rPr>
        <i/>
        <sz val="10"/>
        <color theme="1"/>
        <rFont val="Candara"/>
        <family val="2"/>
      </rPr>
      <t>(line 670)</t>
    </r>
  </si>
  <si>
    <r>
      <t>Other Companies</t>
    </r>
    <r>
      <rPr>
        <i/>
        <sz val="10"/>
        <color theme="1"/>
        <rFont val="Candara"/>
        <family val="2"/>
      </rPr>
      <t xml:space="preserve"> (except those operating under specific legislation) </t>
    </r>
  </si>
  <si>
    <r>
      <t xml:space="preserve">Approved Cultural Project </t>
    </r>
    <r>
      <rPr>
        <i/>
        <sz val="10"/>
        <color theme="1"/>
        <rFont val="Candara"/>
        <family val="2"/>
      </rPr>
      <t xml:space="preserve">(Cultural Industries Act) </t>
    </r>
  </si>
  <si>
    <t>Ground Provision, Vegetables and Fruit</t>
  </si>
  <si>
    <r>
      <t xml:space="preserve">Total Rental Income </t>
    </r>
    <r>
      <rPr>
        <b/>
        <i/>
        <sz val="10"/>
        <color theme="1"/>
        <rFont val="Candara"/>
        <family val="2"/>
      </rPr>
      <t>(Excluding Residential Property)</t>
    </r>
  </si>
  <si>
    <r>
      <t xml:space="preserve">Trade Sales of Goods and Service - </t>
    </r>
    <r>
      <rPr>
        <b/>
        <i/>
        <sz val="11"/>
        <color theme="1"/>
        <rFont val="Candara"/>
        <family val="2"/>
      </rPr>
      <t>Domestic Income</t>
    </r>
  </si>
  <si>
    <r>
      <t xml:space="preserve">Trade Sales of Goods and Service - </t>
    </r>
    <r>
      <rPr>
        <b/>
        <i/>
        <sz val="11"/>
        <color theme="1"/>
        <rFont val="Candara"/>
        <family val="2"/>
      </rPr>
      <t>Exports</t>
    </r>
  </si>
  <si>
    <r>
      <t xml:space="preserve">Losses available from Previous Years for set‐off </t>
    </r>
    <r>
      <rPr>
        <i/>
        <sz val="10"/>
        <color theme="1"/>
        <rFont val="Candara"/>
        <family val="2"/>
      </rPr>
      <t>(excluding losses from Residential Rent)</t>
    </r>
  </si>
  <si>
    <r>
      <t xml:space="preserve">Gross Investment Income plus 7% of short fall in reserves </t>
    </r>
    <r>
      <rPr>
        <i/>
        <sz val="10"/>
        <color theme="1"/>
        <rFont val="Candara"/>
        <family val="2"/>
      </rPr>
      <t>(Non-resident Life Insurance Company)</t>
    </r>
  </si>
  <si>
    <r>
      <t xml:space="preserve">Depreciation </t>
    </r>
    <r>
      <rPr>
        <i/>
        <sz val="10"/>
        <color theme="1"/>
        <rFont val="Candara"/>
        <family val="2"/>
      </rPr>
      <t>(according to financial statements)</t>
    </r>
  </si>
  <si>
    <r>
      <t xml:space="preserve">Gross Investment Income </t>
    </r>
    <r>
      <rPr>
        <i/>
        <sz val="10"/>
        <color theme="1"/>
        <rFont val="Candara"/>
        <family val="2"/>
      </rPr>
      <t>(Resident life Insurance Company)</t>
    </r>
  </si>
  <si>
    <t>Other Income</t>
  </si>
  <si>
    <t>Bad Debt</t>
  </si>
  <si>
    <r>
      <t xml:space="preserve">Total Income </t>
    </r>
    <r>
      <rPr>
        <b/>
        <i/>
        <sz val="10"/>
        <color theme="0"/>
        <rFont val="Candara"/>
        <family val="2"/>
      </rPr>
      <t>(Sum of L170 to L220)</t>
    </r>
  </si>
  <si>
    <t>Rate of Rebate Percentage</t>
  </si>
  <si>
    <t>Tax Payable on FC Earnings</t>
  </si>
  <si>
    <t>PART J – DEEMED PROFIT FROM FOREIGN CURRENCY EARNING</t>
  </si>
  <si>
    <t>The Effective Rate</t>
  </si>
  <si>
    <t>Deemed Profit as a % of Total Profits</t>
  </si>
  <si>
    <t>Foreign Currency Earnings OR Net Premium and Investment Income from Foreign Insurance Business</t>
  </si>
  <si>
    <t>Rebate (Schedules Four and Five Income Tax Act)</t>
  </si>
  <si>
    <t>Rebate</t>
  </si>
  <si>
    <r>
      <t>Tax Payable</t>
    </r>
    <r>
      <rPr>
        <i/>
        <sz val="8"/>
        <color theme="1"/>
        <rFont val="Candara"/>
        <family val="2"/>
      </rPr>
      <t xml:space="preserve"> (entered from line 1440)</t>
    </r>
  </si>
  <si>
    <r>
      <t xml:space="preserve">Deemed Foreign Currency Earnings ( </t>
    </r>
    <r>
      <rPr>
        <i/>
        <sz val="8"/>
        <color theme="1"/>
        <rFont val="Candara"/>
        <family val="2"/>
      </rPr>
      <t>(enter from 1430)</t>
    </r>
  </si>
  <si>
    <r>
      <rPr>
        <i/>
        <sz val="8"/>
        <rFont val="Candara"/>
        <family val="2"/>
      </rPr>
      <t>(Divided by)</t>
    </r>
    <r>
      <rPr>
        <sz val="10"/>
        <rFont val="Candara"/>
        <family val="2"/>
      </rPr>
      <t xml:space="preserve"> </t>
    </r>
    <r>
      <rPr>
        <sz val="9"/>
        <rFont val="Candara"/>
        <family val="2"/>
      </rPr>
      <t>Total Gross Earnings from all Sources OR Net Premium and Investment Income from Local and Foreign Insurance Business</t>
    </r>
  </si>
  <si>
    <r>
      <rPr>
        <i/>
        <sz val="10"/>
        <rFont val="Candara"/>
        <family val="2"/>
      </rPr>
      <t>(Divided by)</t>
    </r>
    <r>
      <rPr>
        <sz val="11"/>
        <rFont val="Candara"/>
        <family val="2"/>
      </rPr>
      <t>Taxable Income</t>
    </r>
  </si>
  <si>
    <r>
      <t xml:space="preserve">Deemed Profits </t>
    </r>
    <r>
      <rPr>
        <i/>
        <sz val="8"/>
        <rFont val="Candara"/>
        <family val="2"/>
      </rPr>
      <t>(enter from 1430)</t>
    </r>
  </si>
  <si>
    <r>
      <rPr>
        <i/>
        <sz val="8"/>
        <rFont val="Candara"/>
        <family val="2"/>
      </rPr>
      <t>(Multiplied by)</t>
    </r>
    <r>
      <rPr>
        <sz val="11"/>
        <rFont val="Candara"/>
        <family val="2"/>
      </rPr>
      <t xml:space="preserve"> % Rebate</t>
    </r>
    <r>
      <rPr>
        <i/>
        <sz val="8"/>
        <rFont val="Candara"/>
        <family val="2"/>
      </rPr>
      <t xml:space="preserve"> (entered from line 1510)</t>
    </r>
  </si>
  <si>
    <r>
      <rPr>
        <i/>
        <sz val="10"/>
        <rFont val="Candara"/>
        <family val="2"/>
      </rPr>
      <t>(Equal)</t>
    </r>
    <r>
      <rPr>
        <sz val="11"/>
        <rFont val="Candara"/>
        <family val="2"/>
      </rPr>
      <t>Deemed Profit</t>
    </r>
  </si>
  <si>
    <r>
      <rPr>
        <i/>
        <sz val="8"/>
        <rFont val="Candara"/>
        <family val="2"/>
      </rPr>
      <t>(Equal)</t>
    </r>
    <r>
      <rPr>
        <sz val="11"/>
        <rFont val="Candara"/>
        <family val="2"/>
      </rPr>
      <t xml:space="preserve"> Percentage of Total Profits</t>
    </r>
  </si>
  <si>
    <r>
      <rPr>
        <i/>
        <sz val="8"/>
        <color theme="1"/>
        <rFont val="Candara"/>
        <family val="2"/>
      </rPr>
      <t>(Equal)</t>
    </r>
    <r>
      <rPr>
        <sz val="11"/>
        <color theme="1"/>
        <rFont val="Candara"/>
        <family val="2"/>
      </rPr>
      <t xml:space="preserve"> Tax Payable</t>
    </r>
  </si>
  <si>
    <r>
      <rPr>
        <i/>
        <sz val="8"/>
        <rFont val="Candara"/>
        <family val="2"/>
      </rPr>
      <t xml:space="preserve">(Multiplied by) </t>
    </r>
    <r>
      <rPr>
        <sz val="12"/>
        <rFont val="Candara"/>
        <family val="2"/>
      </rPr>
      <t>100</t>
    </r>
  </si>
  <si>
    <r>
      <rPr>
        <i/>
        <sz val="8"/>
        <rFont val="Candara"/>
        <family val="2"/>
      </rPr>
      <t>(Equal)</t>
    </r>
    <r>
      <rPr>
        <sz val="10"/>
        <rFont val="Candara"/>
        <family val="2"/>
      </rPr>
      <t xml:space="preserve"> </t>
    </r>
    <r>
      <rPr>
        <sz val="11"/>
        <rFont val="Candara"/>
        <family val="2"/>
      </rPr>
      <t>Rate of Rebate Percentage</t>
    </r>
  </si>
  <si>
    <r>
      <rPr>
        <i/>
        <sz val="8"/>
        <rFont val="Candara"/>
        <family val="2"/>
      </rPr>
      <t>(Multiplied by)</t>
    </r>
    <r>
      <rPr>
        <sz val="8"/>
        <rFont val="Candara"/>
        <family val="2"/>
      </rPr>
      <t xml:space="preserve"> </t>
    </r>
    <r>
      <rPr>
        <sz val="11"/>
        <rFont val="Candara"/>
        <family val="2"/>
      </rPr>
      <t>Net Profit from all sources (P) OR Tax on Local and Foreign Insurance Business</t>
    </r>
  </si>
  <si>
    <t>Residential Losses Available to Carry Forward</t>
  </si>
  <si>
    <r>
      <t xml:space="preserve">Tax Incentive </t>
    </r>
    <r>
      <rPr>
        <i/>
        <sz val="8"/>
        <color theme="1"/>
        <rFont val="Candara"/>
        <family val="2"/>
      </rPr>
      <t>(Firms listed on the Junior Stock Market - Reduction = 50% of L1280 5th to 10th year)</t>
    </r>
  </si>
  <si>
    <r>
      <t>Tax Incentive</t>
    </r>
    <r>
      <rPr>
        <sz val="8"/>
        <color theme="1"/>
        <rFont val="Candara"/>
        <family val="2"/>
      </rPr>
      <t xml:space="preserve"> </t>
    </r>
    <r>
      <rPr>
        <i/>
        <sz val="8"/>
        <color theme="1"/>
        <rFont val="Candara"/>
        <family val="2"/>
      </rPr>
      <t>(Firms listed on the Junior Stock Market - Reduction = 25% of L1280 for the first five years)</t>
    </r>
  </si>
  <si>
    <r>
      <t xml:space="preserve">Tax Payable </t>
    </r>
    <r>
      <rPr>
        <i/>
        <sz val="8"/>
        <rFont val="Candara"/>
        <family val="2"/>
      </rPr>
      <t xml:space="preserve"> (enter from 1200)</t>
    </r>
  </si>
  <si>
    <r>
      <rPr>
        <i/>
        <sz val="8"/>
        <rFont val="Candara"/>
        <family val="2"/>
      </rPr>
      <t>(Divided by)</t>
    </r>
    <r>
      <rPr>
        <sz val="11"/>
        <rFont val="Candara"/>
        <family val="2"/>
      </rPr>
      <t xml:space="preserve">Net Profit from All Sources (P) OR Tax on Local and Foreign Insurance Business </t>
    </r>
    <r>
      <rPr>
        <i/>
        <sz val="8"/>
        <rFont val="Candara"/>
        <family val="2"/>
      </rPr>
      <t>(enter from 1410)</t>
    </r>
  </si>
  <si>
    <r>
      <rPr>
        <i/>
        <sz val="8"/>
        <color theme="1"/>
        <rFont val="Candara"/>
        <family val="2"/>
      </rPr>
      <t>(Multiplied by)</t>
    </r>
    <r>
      <rPr>
        <sz val="11"/>
        <color theme="1"/>
        <rFont val="Candara"/>
        <family val="2"/>
      </rPr>
      <t xml:space="preserve"> Effective Rate </t>
    </r>
    <r>
      <rPr>
        <i/>
        <sz val="8"/>
        <color theme="1"/>
        <rFont val="Candara"/>
        <family val="2"/>
      </rPr>
      <t>(enter from 1470)</t>
    </r>
  </si>
  <si>
    <r>
      <t xml:space="preserve">AMOUNT REFUNDABLE </t>
    </r>
    <r>
      <rPr>
        <b/>
        <i/>
        <sz val="10"/>
        <color theme="0"/>
        <rFont val="Candara"/>
        <family val="2"/>
      </rPr>
      <t>(Subtract L1190 from L1130, enter 0 if negative)</t>
    </r>
  </si>
  <si>
    <r>
      <rPr>
        <b/>
        <sz val="14"/>
        <color theme="0"/>
        <rFont val="Candara"/>
        <family val="2"/>
      </rPr>
      <t xml:space="preserve">Cost of Sales </t>
    </r>
    <r>
      <rPr>
        <b/>
        <i/>
        <sz val="10"/>
        <color theme="0"/>
        <rFont val="Candara"/>
        <family val="2"/>
      </rPr>
      <t>(L235 + L240 - L250)</t>
    </r>
  </si>
  <si>
    <r>
      <rPr>
        <b/>
        <sz val="14"/>
        <color theme="0"/>
        <rFont val="Candara"/>
        <family val="2"/>
      </rPr>
      <t>Total Operating Expenses</t>
    </r>
    <r>
      <rPr>
        <b/>
        <sz val="11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(Sum of L270 to L330)</t>
    </r>
  </si>
  <si>
    <r>
      <t xml:space="preserve">Net Income/Loss according to financial statements </t>
    </r>
    <r>
      <rPr>
        <i/>
        <sz val="10"/>
        <color theme="1"/>
        <rFont val="Candara"/>
        <family val="2"/>
      </rPr>
      <t>(Add L350 + L470)</t>
    </r>
  </si>
  <si>
    <r>
      <t>Renewable Energy and Energy Efficient Retrofits</t>
    </r>
    <r>
      <rPr>
        <i/>
        <sz val="10"/>
        <color theme="1"/>
        <rFont val="Candara"/>
        <family val="2"/>
      </rPr>
      <t xml:space="preserve"> (150 % of conversion allowance over five years, L510 X 150% max $25,000)</t>
    </r>
  </si>
  <si>
    <r>
      <t>Net Assets</t>
    </r>
    <r>
      <rPr>
        <b/>
        <sz val="10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(Sum of L70 - L80)</t>
    </r>
  </si>
  <si>
    <r>
      <t xml:space="preserve">Net Agricultural Income/Loss </t>
    </r>
    <r>
      <rPr>
        <b/>
        <i/>
        <sz val="10"/>
        <color theme="0"/>
        <rFont val="Candara"/>
        <family val="2"/>
      </rPr>
      <t>(L410 - L 460)</t>
    </r>
  </si>
  <si>
    <r>
      <t>Net Trade, Business, Investment and Non-residential Income/Loss</t>
    </r>
    <r>
      <rPr>
        <b/>
        <sz val="10"/>
        <color theme="0"/>
        <rFont val="Candara"/>
        <family val="2"/>
      </rPr>
      <t xml:space="preserve"> </t>
    </r>
    <r>
      <rPr>
        <b/>
        <i/>
        <sz val="10"/>
        <color theme="0"/>
        <rFont val="Candara"/>
        <family val="2"/>
      </rPr>
      <t>(L230 - L260 - L340)</t>
    </r>
  </si>
  <si>
    <r>
      <t>TAXABLE INCOME FROM ALL SOURCES</t>
    </r>
    <r>
      <rPr>
        <b/>
        <i/>
        <sz val="10"/>
        <color theme="0"/>
        <rFont val="Candara"/>
        <family val="2"/>
      </rPr>
      <t xml:space="preserve"> (L630 + L670 + L870 )</t>
    </r>
  </si>
  <si>
    <r>
      <t xml:space="preserve">Tax withheld by third parties on behalf of the BRA </t>
    </r>
    <r>
      <rPr>
        <i/>
        <sz val="10"/>
        <color theme="1"/>
        <rFont val="Candara"/>
        <family val="2"/>
      </rPr>
      <t>(Withholding Tax)</t>
    </r>
  </si>
  <si>
    <r>
      <t>Depreciation according to Income Tax Regulations Sect. 8</t>
    </r>
    <r>
      <rPr>
        <sz val="9"/>
        <color theme="1"/>
        <rFont val="Candara"/>
        <family val="2"/>
      </rPr>
      <t xml:space="preserve"> (annual wear &amp; tear</t>
    </r>
    <r>
      <rPr>
        <i/>
        <sz val="9"/>
        <color theme="1"/>
        <rFont val="Candara"/>
        <family val="2"/>
      </rPr>
      <t>)</t>
    </r>
  </si>
  <si>
    <r>
      <t>Depreciation according to Income Tax Regulations Sect. 8</t>
    </r>
    <r>
      <rPr>
        <sz val="9"/>
        <color theme="1"/>
        <rFont val="Candara"/>
        <family val="2"/>
      </rPr>
      <t xml:space="preserve"> (annual wear &amp; tear </t>
    </r>
    <r>
      <rPr>
        <i/>
        <sz val="9"/>
        <color theme="1"/>
        <rFont val="Candara"/>
        <family val="2"/>
      </rPr>
      <t>excluding building allowance)</t>
    </r>
  </si>
  <si>
    <t>−</t>
  </si>
  <si>
    <t>Foreign Currency earned can not exceed total income from all sources.</t>
  </si>
  <si>
    <t>Rental Expenses and Computation</t>
  </si>
  <si>
    <r>
      <t xml:space="preserve">Cash &amp; Equivalents </t>
    </r>
    <r>
      <rPr>
        <i/>
        <sz val="11"/>
        <rFont val="Century Gothic"/>
        <family val="2"/>
      </rPr>
      <t>(uncashed cheques, chequing accts, savings…)</t>
    </r>
  </si>
  <si>
    <r>
      <t xml:space="preserve">Trade Sales of Goods and Service - </t>
    </r>
    <r>
      <rPr>
        <b/>
        <i/>
        <sz val="11"/>
        <rFont val="Century Gothic"/>
        <family val="2"/>
      </rPr>
      <t>Domestic Income</t>
    </r>
  </si>
  <si>
    <r>
      <t xml:space="preserve">Trade Sales of Goods and Service - </t>
    </r>
    <r>
      <rPr>
        <b/>
        <i/>
        <sz val="11"/>
        <rFont val="Century Gothic"/>
        <family val="2"/>
      </rPr>
      <t>Exports</t>
    </r>
  </si>
  <si>
    <t>Total Income</t>
  </si>
  <si>
    <t>Total Operating Expenses</t>
  </si>
  <si>
    <t>Gross Income from Fisheries</t>
  </si>
  <si>
    <t>Total Agricultural Expenses</t>
  </si>
  <si>
    <t>Net Agricultural Income/ Loss</t>
  </si>
  <si>
    <r>
      <t xml:space="preserve">Total Rental Expenses </t>
    </r>
    <r>
      <rPr>
        <b/>
        <i/>
        <sz val="11"/>
        <rFont val="Century Gothic"/>
        <family val="2"/>
      </rPr>
      <t>(Sum of L690 to L720)</t>
    </r>
  </si>
  <si>
    <r>
      <t>Net Rental Income/Loss according to Financial Statements</t>
    </r>
    <r>
      <rPr>
        <b/>
        <i/>
        <sz val="11"/>
        <rFont val="Century Gothic"/>
        <family val="2"/>
      </rPr>
      <t xml:space="preserve"> (L680 - L730)</t>
    </r>
  </si>
  <si>
    <t>Total Deductions not allowed for tax purposes</t>
  </si>
  <si>
    <t>Depreciation</t>
  </si>
  <si>
    <t>Deduct</t>
  </si>
  <si>
    <t>Add</t>
  </si>
  <si>
    <r>
      <t xml:space="preserve">Renewable Energy and Energy Efficient Retrofits </t>
    </r>
    <r>
      <rPr>
        <i/>
        <sz val="11"/>
        <color theme="1"/>
        <rFont val="Century Gothic"/>
        <family val="2"/>
      </rPr>
      <t>(150 % of conversion allowance over five years, L770 X 150%)</t>
    </r>
  </si>
  <si>
    <r>
      <t xml:space="preserve">Total deductions allowed for tax purposes </t>
    </r>
    <r>
      <rPr>
        <i/>
        <sz val="11"/>
        <color theme="1"/>
        <rFont val="Century Gothic"/>
        <family val="2"/>
      </rPr>
      <t>(Sum of L800 to L820)</t>
    </r>
  </si>
  <si>
    <r>
      <t xml:space="preserve">Assessable Residential Income/Loss during year </t>
    </r>
    <r>
      <rPr>
        <i/>
        <sz val="11"/>
        <rFont val="Century Gothic"/>
        <family val="2"/>
      </rPr>
      <t>(L740 + L790 - L830)</t>
    </r>
  </si>
  <si>
    <t>Taxable Income from all Sources</t>
  </si>
  <si>
    <t>Life Insurance Companies - Taxable Income</t>
  </si>
  <si>
    <t>Rental Income from Residental Property</t>
  </si>
  <si>
    <t>Total Income Before Tax</t>
  </si>
  <si>
    <r>
      <t>Assessable Income from sources other than Residential Rent</t>
    </r>
    <r>
      <rPr>
        <b/>
        <i/>
        <sz val="11"/>
        <rFont val="Century Gothic"/>
        <family val="2"/>
      </rPr>
      <t xml:space="preserve"> (L600 - L610)</t>
    </r>
  </si>
  <si>
    <r>
      <t xml:space="preserve">Taxable Income/Loss during year </t>
    </r>
    <r>
      <rPr>
        <b/>
        <i/>
        <sz val="11"/>
        <rFont val="Century Gothic"/>
        <family val="2"/>
      </rPr>
      <t>(Add L480 and L530 minus L590)</t>
    </r>
  </si>
  <si>
    <r>
      <t xml:space="preserve">Depreciation according to Income Tax Regulations Sect. 8 (annual wear &amp; tear </t>
    </r>
    <r>
      <rPr>
        <i/>
        <sz val="11"/>
        <color theme="1"/>
        <rFont val="Century Gothic"/>
        <family val="2"/>
      </rPr>
      <t>excluding building allowance)</t>
    </r>
  </si>
  <si>
    <r>
      <t xml:space="preserve">Assessable Income - Life Insurance Companies </t>
    </r>
    <r>
      <rPr>
        <b/>
        <i/>
        <sz val="11"/>
        <rFont val="Century Gothic"/>
        <family val="2"/>
      </rPr>
      <t>(Add L650 and L660)</t>
    </r>
  </si>
  <si>
    <r>
      <t xml:space="preserve">Net Trade, Business, Investment and Non-residential Income/Loss </t>
    </r>
    <r>
      <rPr>
        <b/>
        <i/>
        <sz val="11"/>
        <rFont val="Century Gothic"/>
        <family val="2"/>
      </rPr>
      <t>(L230 - L260 - L340)</t>
    </r>
  </si>
  <si>
    <r>
      <t xml:space="preserve">Total Rental Income </t>
    </r>
    <r>
      <rPr>
        <b/>
        <i/>
        <sz val="11"/>
        <rFont val="Century Gothic"/>
        <family val="2"/>
      </rPr>
      <t>(Excluding Residential Property)</t>
    </r>
  </si>
  <si>
    <r>
      <t xml:space="preserve">Total deductions disallowed for tax purposes </t>
    </r>
    <r>
      <rPr>
        <b/>
        <i/>
        <sz val="11"/>
        <color theme="1"/>
        <rFont val="Century Gothic"/>
        <family val="2"/>
      </rPr>
      <t>(Sum of L490 to L520)</t>
    </r>
  </si>
  <si>
    <r>
      <t xml:space="preserve">Total deductions allowed for tax purposes </t>
    </r>
    <r>
      <rPr>
        <b/>
        <i/>
        <sz val="11"/>
        <rFont val="Century Gothic"/>
        <family val="2"/>
      </rPr>
      <t>(Sum of L540 to L580)</t>
    </r>
  </si>
  <si>
    <r>
      <t xml:space="preserve">Losses available from Previous Years for set‐off </t>
    </r>
    <r>
      <rPr>
        <i/>
        <sz val="11"/>
        <rFont val="Century Gothic"/>
        <family val="2"/>
      </rPr>
      <t>(excluding losses from Residential Rent)</t>
    </r>
  </si>
  <si>
    <r>
      <t xml:space="preserve">Gross Investment Income </t>
    </r>
    <r>
      <rPr>
        <i/>
        <sz val="11"/>
        <rFont val="Century Gothic"/>
        <family val="2"/>
      </rPr>
      <t>(Resident life Insurance Company)</t>
    </r>
  </si>
  <si>
    <r>
      <t xml:space="preserve">Gross Investment Income plus 7% of short fall in reserves </t>
    </r>
    <r>
      <rPr>
        <i/>
        <sz val="11"/>
        <rFont val="Century Gothic"/>
        <family val="2"/>
      </rPr>
      <t>(Non-resident Life Insurance Company)</t>
    </r>
  </si>
  <si>
    <r>
      <t xml:space="preserve">Depreciation </t>
    </r>
    <r>
      <rPr>
        <i/>
        <sz val="11"/>
        <rFont val="Century Gothic"/>
        <family val="2"/>
      </rPr>
      <t>(according to financial statements)</t>
    </r>
  </si>
  <si>
    <r>
      <t xml:space="preserve">Depreciation according to financial statements </t>
    </r>
    <r>
      <rPr>
        <i/>
        <sz val="11"/>
        <rFont val="Century Gothic"/>
        <family val="2"/>
      </rPr>
      <t>( L710)</t>
    </r>
  </si>
  <si>
    <r>
      <t>Other Companies</t>
    </r>
    <r>
      <rPr>
        <i/>
        <sz val="11"/>
        <rFont val="Century Gothic"/>
        <family val="2"/>
      </rPr>
      <t xml:space="preserve"> (except those operating under specific legislation) </t>
    </r>
  </si>
  <si>
    <r>
      <t xml:space="preserve">Approved Cultural Project </t>
    </r>
    <r>
      <rPr>
        <i/>
        <sz val="11"/>
        <rFont val="Century Gothic"/>
        <family val="2"/>
      </rPr>
      <t xml:space="preserve">(Cultural Industries Act) </t>
    </r>
  </si>
  <si>
    <r>
      <t xml:space="preserve">Cash Rebate – Agricultural Plant / Machinery </t>
    </r>
    <r>
      <rPr>
        <i/>
        <sz val="11"/>
        <rFont val="Century Gothic"/>
        <family val="2"/>
      </rPr>
      <t>(complete Part D)</t>
    </r>
  </si>
  <si>
    <r>
      <t xml:space="preserve">Tax withheld by third parties on behalf of the BRA </t>
    </r>
    <r>
      <rPr>
        <i/>
        <sz val="11"/>
        <rFont val="Century Gothic"/>
        <family val="2"/>
      </rPr>
      <t>(Withholding Tax)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</si>
</sst>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&quot;$&quot;#,##0.00"/>
    <numFmt numFmtId="166" formatCode="0.0%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2"/>
      <color theme="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0"/>
      <name val="Candara"/>
      <family val="2"/>
    </font>
    <font>
      <i/>
      <sz val="10"/>
      <color theme="1"/>
      <name val="Candara"/>
      <family val="2"/>
    </font>
    <font>
      <b/>
      <sz val="10"/>
      <color theme="0"/>
      <name val="Candara"/>
      <family val="2"/>
    </font>
    <font>
      <b/>
      <i/>
      <sz val="10"/>
      <color theme="0"/>
      <name val="Candara"/>
      <family val="2"/>
    </font>
    <font>
      <sz val="11"/>
      <color theme="0"/>
      <name val="Candara"/>
      <family val="2"/>
    </font>
    <font>
      <b/>
      <u val="single"/>
      <sz val="11"/>
      <color rgb="FFFF0000"/>
      <name val="Candara"/>
      <family val="2"/>
    </font>
    <font>
      <b/>
      <sz val="11"/>
      <color theme="0"/>
      <name val="Candara"/>
      <family val="2"/>
    </font>
    <font>
      <b/>
      <i/>
      <sz val="11"/>
      <color theme="0"/>
      <name val="Candara"/>
      <family val="2"/>
    </font>
    <font>
      <b/>
      <sz val="11"/>
      <name val="Candara"/>
      <family val="2"/>
    </font>
    <font>
      <b/>
      <sz val="11"/>
      <color rgb="FFFF0000"/>
      <name val="Candara"/>
      <family val="2"/>
    </font>
    <font>
      <sz val="11"/>
      <name val="Candara"/>
      <family val="2"/>
    </font>
    <font>
      <b/>
      <i/>
      <sz val="10"/>
      <color theme="1"/>
      <name val="Candara"/>
      <family val="2"/>
    </font>
    <font>
      <b/>
      <i/>
      <sz val="11"/>
      <color theme="1"/>
      <name val="Candara"/>
      <family val="2"/>
    </font>
    <font>
      <i/>
      <sz val="8"/>
      <color theme="1"/>
      <name val="Candara"/>
      <family val="2"/>
    </font>
    <font>
      <i/>
      <sz val="10"/>
      <name val="Candara"/>
      <family val="2"/>
    </font>
    <font>
      <i/>
      <sz val="8"/>
      <name val="Candara"/>
      <family val="2"/>
    </font>
    <font>
      <sz val="10"/>
      <name val="Candara"/>
      <family val="2"/>
    </font>
    <font>
      <sz val="9"/>
      <name val="Candara"/>
      <family val="2"/>
    </font>
    <font>
      <sz val="12"/>
      <name val="Candara"/>
      <family val="2"/>
    </font>
    <font>
      <sz val="8"/>
      <name val="Candara"/>
      <family val="2"/>
    </font>
    <font>
      <sz val="8"/>
      <color theme="1"/>
      <name val="Candar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i/>
      <sz val="9"/>
      <color theme="1"/>
      <name val="Candara"/>
      <family val="2"/>
    </font>
    <font>
      <sz val="11"/>
      <color theme="8" tint="-0.4999699890613556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b/>
      <u val="single"/>
      <sz val="11"/>
      <name val="Century Gothic"/>
      <family val="2"/>
    </font>
    <font>
      <b/>
      <i/>
      <sz val="1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EDFEA"/>
        <bgColor indexed="64"/>
      </patternFill>
    </fill>
    <fill>
      <patternFill patternType="solid">
        <fgColor rgb="FF374DAB"/>
        <bgColor indexed="64"/>
      </patternFill>
    </fill>
    <fill>
      <patternFill patternType="solid">
        <fgColor rgb="FFFCFDFD"/>
        <bgColor indexed="64"/>
      </patternFill>
    </fill>
  </fills>
  <borders count="27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slantDashDot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/>
    </border>
    <border>
      <left/>
      <right/>
      <top style="thin">
        <color rgb="FFFFC000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slantDashDot">
        <color rgb="FFFFC000"/>
      </bottom>
    </border>
    <border>
      <left/>
      <right/>
      <top style="thin">
        <color rgb="FFFFC000"/>
      </top>
      <bottom style="slantDashDot">
        <color rgb="FFFFC000"/>
      </bottom>
    </border>
    <border>
      <left/>
      <right style="thin">
        <color rgb="FFFFC000"/>
      </right>
      <top style="thin">
        <color rgb="FFFFC000"/>
      </top>
      <bottom style="slantDashDot">
        <color rgb="FFFFC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/>
      <top style="thin">
        <color theme="9" tint="0.3999499976634979"/>
      </top>
      <bottom style="thin">
        <color theme="9" tint="0.3999499976634979"/>
      </bottom>
    </border>
    <border>
      <left/>
      <right/>
      <top style="thin">
        <color theme="9" tint="0.3999499976634979"/>
      </top>
      <bottom style="thin">
        <color theme="9" tint="0.3999499976634979"/>
      </bottom>
    </border>
    <border>
      <left/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rgb="FFFFC000"/>
      </left>
      <right style="thin">
        <color rgb="FFFFC000"/>
      </right>
      <top/>
      <bottom/>
    </border>
    <border>
      <left style="thin">
        <color rgb="FFFFC000"/>
      </left>
      <right style="thin">
        <color rgb="FFFFC000"/>
      </right>
      <top/>
      <bottom style="thin">
        <color rgb="FFFFC000"/>
      </bottom>
    </border>
    <border>
      <left style="thin">
        <color rgb="FFFFC000"/>
      </left>
      <right/>
      <top style="slantDashDot">
        <color rgb="FFFFC000"/>
      </top>
      <bottom style="thin">
        <color rgb="FFFFC000"/>
      </bottom>
    </border>
    <border>
      <left/>
      <right/>
      <top style="slantDashDot">
        <color rgb="FFFFC000"/>
      </top>
      <bottom style="thin">
        <color rgb="FFFFC000"/>
      </bottom>
    </border>
    <border>
      <left/>
      <right style="thin">
        <color rgb="FFFFC000"/>
      </right>
      <top style="slantDashDot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/>
      <bottom style="slantDashDot">
        <color rgb="FFFFC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64" fontId="6" fillId="4" borderId="1" xfId="0" applyNumberFormat="1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 applyProtection="1">
      <alignment vertical="center"/>
      <protection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>
      <alignment horizontal="center" vertical="center"/>
    </xf>
    <xf numFmtId="9" fontId="18" fillId="3" borderId="1" xfId="15" applyFont="1" applyFill="1" applyBorder="1" applyAlignment="1">
      <alignment vertical="center"/>
    </xf>
    <xf numFmtId="166" fontId="18" fillId="3" borderId="1" xfId="15" applyNumberFormat="1" applyFont="1" applyFill="1" applyBorder="1" applyAlignment="1">
      <alignment vertical="center"/>
    </xf>
    <xf numFmtId="10" fontId="18" fillId="3" borderId="1" xfId="15" applyNumberFormat="1" applyFont="1" applyFill="1" applyBorder="1" applyAlignment="1">
      <alignment vertical="center"/>
    </xf>
    <xf numFmtId="9" fontId="6" fillId="3" borderId="1" xfId="15" applyFont="1" applyFill="1" applyBorder="1" applyAlignment="1">
      <alignment vertical="center"/>
    </xf>
    <xf numFmtId="164" fontId="6" fillId="7" borderId="1" xfId="0" applyNumberFormat="1" applyFont="1" applyFill="1" applyBorder="1" applyAlignment="1" applyProtection="1">
      <alignment horizontal="right" vertical="center"/>
      <protection locked="0"/>
    </xf>
    <xf numFmtId="0" fontId="14" fillId="5" borderId="1" xfId="0" applyFont="1" applyFill="1" applyBorder="1" applyAlignment="1">
      <alignment vertical="center"/>
    </xf>
    <xf numFmtId="10" fontId="6" fillId="3" borderId="1" xfId="15" applyNumberFormat="1" applyFont="1" applyFill="1" applyBorder="1" applyAlignment="1">
      <alignment vertical="center"/>
    </xf>
    <xf numFmtId="164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5" fillId="8" borderId="2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3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4" fillId="0" borderId="0" xfId="0" applyFont="1"/>
    <xf numFmtId="164" fontId="7" fillId="7" borderId="1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30" fillId="0" borderId="1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164" fontId="35" fillId="0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0" fontId="35" fillId="0" borderId="14" xfId="0" applyFont="1" applyBorder="1" applyAlignment="1">
      <alignment vertical="center"/>
    </xf>
    <xf numFmtId="164" fontId="36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35" fillId="0" borderId="14" xfId="0" applyNumberFormat="1" applyFont="1" applyFill="1" applyBorder="1" applyAlignment="1" applyProtection="1">
      <alignment horizontal="right" vertical="center"/>
      <protection locked="0"/>
    </xf>
    <xf numFmtId="0" fontId="38" fillId="0" borderId="14" xfId="0" applyFont="1" applyBorder="1" applyAlignment="1">
      <alignment vertical="center"/>
    </xf>
    <xf numFmtId="164" fontId="35" fillId="9" borderId="14" xfId="0" applyNumberFormat="1" applyFont="1" applyFill="1" applyBorder="1" applyAlignment="1" applyProtection="1">
      <alignment horizontal="right" vertical="center"/>
      <protection locked="0"/>
    </xf>
    <xf numFmtId="164" fontId="35" fillId="0" borderId="14" xfId="0" applyNumberFormat="1" applyFont="1" applyFill="1" applyBorder="1" applyAlignment="1" applyProtection="1">
      <alignment vertical="center"/>
      <protection locked="0"/>
    </xf>
    <xf numFmtId="164" fontId="35" fillId="9" borderId="14" xfId="0" applyNumberFormat="1" applyFont="1" applyFill="1" applyBorder="1" applyAlignment="1" applyProtection="1">
      <alignment vertical="center"/>
      <protection locked="0"/>
    </xf>
    <xf numFmtId="164" fontId="35" fillId="0" borderId="14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" fontId="35" fillId="9" borderId="14" xfId="0" applyNumberFormat="1" applyFont="1" applyFill="1" applyBorder="1" applyAlignment="1">
      <alignment horizontal="right" vertical="center"/>
    </xf>
    <xf numFmtId="164" fontId="35" fillId="0" borderId="14" xfId="0" applyNumberFormat="1" applyFont="1" applyFill="1" applyBorder="1" applyAlignment="1" applyProtection="1">
      <alignment vertical="center"/>
      <protection/>
    </xf>
    <xf numFmtId="164" fontId="35" fillId="9" borderId="14" xfId="0" applyNumberFormat="1" applyFont="1" applyFill="1" applyBorder="1" applyAlignment="1" applyProtection="1">
      <alignment vertical="center"/>
      <protection/>
    </xf>
    <xf numFmtId="16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9" borderId="14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44" fillId="10" borderId="14" xfId="0" applyFont="1" applyFill="1" applyBorder="1" applyAlignment="1">
      <alignment horizontal="left" vertical="center" wrapText="1"/>
    </xf>
    <xf numFmtId="0" fontId="36" fillId="6" borderId="14" xfId="0" applyFont="1" applyFill="1" applyBorder="1" applyAlignment="1">
      <alignment horizontal="left" vertical="center"/>
    </xf>
    <xf numFmtId="0" fontId="35" fillId="6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36" fillId="6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44" fillId="10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0" applyFont="1" applyBorder="1" applyAlignment="1" quotePrefix="1">
      <alignment horizontal="left" vertical="top" wrapText="1"/>
    </xf>
    <xf numFmtId="0" fontId="36" fillId="0" borderId="14" xfId="0" applyFont="1" applyBorder="1" applyAlignment="1">
      <alignment horizontal="center" vertical="center"/>
    </xf>
    <xf numFmtId="0" fontId="35" fillId="6" borderId="15" xfId="0" applyFont="1" applyFill="1" applyBorder="1" applyAlignment="1">
      <alignment horizontal="left" vertical="center"/>
    </xf>
    <xf numFmtId="0" fontId="35" fillId="6" borderId="16" xfId="0" applyFont="1" applyFill="1" applyBorder="1" applyAlignment="1">
      <alignment horizontal="left" vertical="center"/>
    </xf>
    <xf numFmtId="0" fontId="35" fillId="6" borderId="17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11" borderId="2" xfId="0" applyFont="1" applyFill="1" applyBorder="1" applyAlignment="1">
      <alignment horizontal="left" vertical="center" wrapText="1"/>
    </xf>
    <xf numFmtId="0" fontId="18" fillId="11" borderId="5" xfId="0" applyFont="1" applyFill="1" applyBorder="1" applyAlignment="1">
      <alignment horizontal="left" vertical="center" wrapText="1"/>
    </xf>
    <xf numFmtId="0" fontId="18" fillId="11" borderId="6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0" borderId="2" xfId="0" applyFont="1" applyBorder="1" applyAlignment="1" quotePrefix="1">
      <alignment horizontal="left" vertical="center" wrapText="1"/>
    </xf>
    <xf numFmtId="0" fontId="7" fillId="0" borderId="5" xfId="0" applyFont="1" applyBorder="1" applyAlignment="1" quotePrefix="1">
      <alignment horizontal="left" vertical="center" wrapText="1"/>
    </xf>
    <xf numFmtId="0" fontId="7" fillId="0" borderId="6" xfId="0" applyFont="1" applyBorder="1" applyAlignment="1" quotePrefix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8"/>
  <sheetViews>
    <sheetView tabSelected="1" zoomScale="85" zoomScaleNormal="85" workbookViewId="0" topLeftCell="A22">
      <selection activeCell="F129" sqref="F129"/>
    </sheetView>
  </sheetViews>
  <sheetFormatPr defaultColWidth="9.140625" defaultRowHeight="36" customHeight="1"/>
  <cols>
    <col min="1" max="1" width="7.57421875" style="70" customWidth="1"/>
    <col min="2" max="2" width="77.00390625" style="70" customWidth="1"/>
    <col min="3" max="3" width="5.28125" style="70" customWidth="1"/>
    <col min="4" max="4" width="16.28125" style="70" customWidth="1"/>
    <col min="5" max="5" width="5.8515625" style="70" customWidth="1"/>
    <col min="6" max="6" width="28.57421875" style="73" customWidth="1"/>
    <col min="7" max="7" width="3.00390625" style="70" hidden="1" customWidth="1"/>
    <col min="8" max="8" width="3.8515625" style="70" hidden="1" customWidth="1"/>
    <col min="9" max="9" width="7.00390625" style="71" hidden="1" customWidth="1"/>
    <col min="10" max="10" width="12.00390625" style="71" hidden="1" customWidth="1"/>
    <col min="11" max="15" width="12.00390625" style="71" customWidth="1"/>
    <col min="16" max="19" width="9.140625" style="71" customWidth="1"/>
    <col min="20" max="16384" width="9.140625" style="70" customWidth="1"/>
  </cols>
  <sheetData>
    <row r="1" spans="1:9" ht="36" customHeight="1">
      <c r="A1" s="108" t="s">
        <v>79</v>
      </c>
      <c r="B1" s="108"/>
      <c r="C1" s="108"/>
      <c r="D1" s="108"/>
      <c r="E1" s="108"/>
      <c r="F1" s="108"/>
      <c r="G1" s="79"/>
      <c r="H1" s="79"/>
      <c r="I1" s="79"/>
    </row>
    <row r="2" spans="1:9" ht="105.75" customHeight="1">
      <c r="A2" s="110" t="s">
        <v>78</v>
      </c>
      <c r="B2" s="110"/>
      <c r="C2" s="110"/>
      <c r="D2" s="110"/>
      <c r="E2" s="110"/>
      <c r="F2" s="110"/>
      <c r="G2" s="79"/>
      <c r="H2" s="79"/>
      <c r="I2" s="79"/>
    </row>
    <row r="3" spans="1:9" ht="36" customHeight="1">
      <c r="A3" s="99" t="s">
        <v>2</v>
      </c>
      <c r="B3" s="99"/>
      <c r="C3" s="99"/>
      <c r="D3" s="99"/>
      <c r="E3" s="99"/>
      <c r="F3" s="99"/>
      <c r="G3" s="79"/>
      <c r="H3" s="79"/>
      <c r="I3" s="79"/>
    </row>
    <row r="4" spans="1:9" ht="36" customHeight="1">
      <c r="A4" s="107"/>
      <c r="B4" s="109" t="s">
        <v>3</v>
      </c>
      <c r="C4" s="109"/>
      <c r="D4" s="109"/>
      <c r="E4" s="93">
        <v>10</v>
      </c>
      <c r="F4" s="80" t="s">
        <v>75</v>
      </c>
      <c r="G4" s="79"/>
      <c r="H4" s="95" t="s">
        <v>75</v>
      </c>
      <c r="I4" s="79"/>
    </row>
    <row r="5" spans="1:9" ht="36" customHeight="1">
      <c r="A5" s="107"/>
      <c r="B5" s="109" t="s">
        <v>4</v>
      </c>
      <c r="C5" s="109"/>
      <c r="D5" s="109"/>
      <c r="E5" s="93">
        <v>20</v>
      </c>
      <c r="F5" s="80" t="s">
        <v>74</v>
      </c>
      <c r="G5" s="79"/>
      <c r="H5" s="79" t="s">
        <v>74</v>
      </c>
      <c r="I5" s="79"/>
    </row>
    <row r="6" spans="1:9" ht="36" customHeight="1">
      <c r="A6" s="99" t="s">
        <v>5</v>
      </c>
      <c r="B6" s="99"/>
      <c r="C6" s="99"/>
      <c r="D6" s="99"/>
      <c r="E6" s="99"/>
      <c r="F6" s="99"/>
      <c r="G6" s="79"/>
      <c r="H6" s="79"/>
      <c r="I6" s="79"/>
    </row>
    <row r="7" spans="1:9" ht="36" customHeight="1">
      <c r="A7" s="107"/>
      <c r="B7" s="100" t="s">
        <v>6</v>
      </c>
      <c r="C7" s="100"/>
      <c r="D7" s="100"/>
      <c r="E7" s="100"/>
      <c r="F7" s="100"/>
      <c r="G7" s="79"/>
      <c r="H7" s="79"/>
      <c r="I7" s="79"/>
    </row>
    <row r="8" spans="1:9" ht="36" customHeight="1">
      <c r="A8" s="107"/>
      <c r="B8" s="102" t="s">
        <v>162</v>
      </c>
      <c r="C8" s="102"/>
      <c r="D8" s="102"/>
      <c r="E8" s="94">
        <v>30</v>
      </c>
      <c r="F8" s="81"/>
      <c r="G8" s="79"/>
      <c r="H8" s="79"/>
      <c r="I8" s="79"/>
    </row>
    <row r="9" spans="1:9" ht="36" customHeight="1">
      <c r="A9" s="107"/>
      <c r="B9" s="102" t="s">
        <v>7</v>
      </c>
      <c r="C9" s="102"/>
      <c r="D9" s="102"/>
      <c r="E9" s="94">
        <v>40</v>
      </c>
      <c r="F9" s="81"/>
      <c r="G9" s="79"/>
      <c r="H9" s="79"/>
      <c r="I9" s="79"/>
    </row>
    <row r="10" spans="1:9" ht="36" customHeight="1">
      <c r="A10" s="107"/>
      <c r="B10" s="102" t="s">
        <v>8</v>
      </c>
      <c r="C10" s="102"/>
      <c r="D10" s="102"/>
      <c r="E10" s="94">
        <v>50</v>
      </c>
      <c r="F10" s="81"/>
      <c r="G10" s="79"/>
      <c r="H10" s="79"/>
      <c r="I10" s="79"/>
    </row>
    <row r="11" spans="1:17" ht="36" customHeight="1">
      <c r="A11" s="107"/>
      <c r="B11" s="102" t="s">
        <v>9</v>
      </c>
      <c r="C11" s="102"/>
      <c r="D11" s="102"/>
      <c r="E11" s="94">
        <v>60</v>
      </c>
      <c r="F11" s="81"/>
      <c r="G11" s="79"/>
      <c r="H11" s="79"/>
      <c r="I11" s="79"/>
      <c r="Q11" s="71">
        <v>11</v>
      </c>
    </row>
    <row r="12" spans="1:9" ht="36" customHeight="1">
      <c r="A12" s="107"/>
      <c r="B12" s="100" t="s">
        <v>10</v>
      </c>
      <c r="C12" s="100"/>
      <c r="D12" s="100"/>
      <c r="E12" s="100"/>
      <c r="F12" s="100"/>
      <c r="G12" s="79"/>
      <c r="H12" s="79"/>
      <c r="I12" s="79"/>
    </row>
    <row r="13" spans="1:9" ht="36" customHeight="1">
      <c r="A13" s="107"/>
      <c r="B13" s="102" t="s">
        <v>11</v>
      </c>
      <c r="C13" s="102"/>
      <c r="D13" s="102"/>
      <c r="E13" s="94">
        <v>80</v>
      </c>
      <c r="F13" s="81"/>
      <c r="G13" s="79"/>
      <c r="H13" s="79"/>
      <c r="I13" s="79"/>
    </row>
    <row r="14" spans="1:9" ht="36" customHeight="1">
      <c r="A14" s="107"/>
      <c r="B14" s="100" t="s">
        <v>12</v>
      </c>
      <c r="C14" s="100"/>
      <c r="D14" s="100"/>
      <c r="E14" s="100"/>
      <c r="F14" s="100"/>
      <c r="G14" s="79"/>
      <c r="H14" s="82" t="s">
        <v>73</v>
      </c>
      <c r="I14" s="79"/>
    </row>
    <row r="15" spans="1:9" ht="36" customHeight="1">
      <c r="A15" s="107"/>
      <c r="B15" s="102" t="s">
        <v>12</v>
      </c>
      <c r="C15" s="102"/>
      <c r="D15" s="102"/>
      <c r="E15" s="94">
        <v>100</v>
      </c>
      <c r="F15" s="81"/>
      <c r="G15" s="82" t="e">
        <f>IF(#REF!-(F13+F15)=0,0,H14)</f>
        <v>#REF!</v>
      </c>
      <c r="H15" s="79"/>
      <c r="I15" s="79"/>
    </row>
    <row r="16" spans="1:9" ht="36" customHeight="1">
      <c r="A16" s="99" t="s">
        <v>51</v>
      </c>
      <c r="B16" s="99"/>
      <c r="C16" s="99"/>
      <c r="D16" s="99"/>
      <c r="E16" s="99"/>
      <c r="F16" s="99"/>
      <c r="G16" s="79"/>
      <c r="H16" s="79"/>
      <c r="I16" s="79"/>
    </row>
    <row r="17" spans="1:9" ht="36" customHeight="1">
      <c r="A17" s="107"/>
      <c r="B17" s="100" t="s">
        <v>15</v>
      </c>
      <c r="C17" s="100"/>
      <c r="D17" s="100"/>
      <c r="E17" s="100"/>
      <c r="F17" s="100"/>
      <c r="G17" s="79"/>
      <c r="H17" s="79"/>
      <c r="I17" s="79"/>
    </row>
    <row r="18" spans="1:9" ht="36" customHeight="1">
      <c r="A18" s="107"/>
      <c r="B18" s="98" t="s">
        <v>163</v>
      </c>
      <c r="C18" s="98"/>
      <c r="D18" s="98"/>
      <c r="E18" s="94">
        <v>170</v>
      </c>
      <c r="F18" s="81"/>
      <c r="G18" s="79"/>
      <c r="H18" s="79"/>
      <c r="I18" s="79"/>
    </row>
    <row r="19" spans="1:9" ht="36" customHeight="1">
      <c r="A19" s="107"/>
      <c r="B19" s="98" t="s">
        <v>164</v>
      </c>
      <c r="C19" s="98"/>
      <c r="D19" s="98"/>
      <c r="E19" s="94">
        <v>180</v>
      </c>
      <c r="F19" s="81"/>
      <c r="G19" s="79"/>
      <c r="H19" s="79"/>
      <c r="I19" s="79"/>
    </row>
    <row r="20" spans="1:9" ht="36" customHeight="1">
      <c r="A20" s="107"/>
      <c r="B20" s="98" t="s">
        <v>13</v>
      </c>
      <c r="C20" s="98"/>
      <c r="D20" s="98"/>
      <c r="E20" s="94">
        <v>190</v>
      </c>
      <c r="F20" s="81"/>
      <c r="G20" s="79"/>
      <c r="H20" s="79"/>
      <c r="I20" s="79"/>
    </row>
    <row r="21" spans="1:9" ht="36" customHeight="1">
      <c r="A21" s="107"/>
      <c r="B21" s="98" t="s">
        <v>14</v>
      </c>
      <c r="C21" s="98"/>
      <c r="D21" s="98"/>
      <c r="E21" s="94">
        <v>200</v>
      </c>
      <c r="F21" s="81"/>
      <c r="G21" s="79"/>
      <c r="H21" s="79"/>
      <c r="I21" s="79"/>
    </row>
    <row r="22" spans="1:9" ht="36" customHeight="1">
      <c r="A22" s="107"/>
      <c r="B22" s="98" t="s">
        <v>188</v>
      </c>
      <c r="C22" s="98"/>
      <c r="D22" s="98"/>
      <c r="E22" s="94">
        <v>210</v>
      </c>
      <c r="F22" s="81"/>
      <c r="G22" s="79"/>
      <c r="H22" s="79"/>
      <c r="I22" s="79"/>
    </row>
    <row r="23" spans="1:9" ht="36" customHeight="1">
      <c r="A23" s="107"/>
      <c r="B23" s="98" t="s">
        <v>118</v>
      </c>
      <c r="C23" s="98"/>
      <c r="D23" s="98"/>
      <c r="E23" s="94">
        <v>220</v>
      </c>
      <c r="F23" s="81"/>
      <c r="G23" s="79"/>
      <c r="H23" s="79"/>
      <c r="I23" s="79"/>
    </row>
    <row r="24" spans="1:9" ht="36" customHeight="1">
      <c r="A24" s="107"/>
      <c r="B24" s="100" t="s">
        <v>165</v>
      </c>
      <c r="C24" s="100"/>
      <c r="D24" s="100"/>
      <c r="E24" s="94">
        <v>230</v>
      </c>
      <c r="F24" s="88">
        <f>'Corp. Tax Form'!F26</f>
        <v>0</v>
      </c>
      <c r="G24" s="79"/>
      <c r="H24" s="79"/>
      <c r="I24" s="79"/>
    </row>
    <row r="25" spans="1:9" ht="36" customHeight="1">
      <c r="A25" s="107"/>
      <c r="B25" s="106" t="s">
        <v>16</v>
      </c>
      <c r="C25" s="106"/>
      <c r="D25" s="106"/>
      <c r="E25" s="106"/>
      <c r="F25" s="106"/>
      <c r="G25" s="79"/>
      <c r="H25" s="79"/>
      <c r="I25" s="79"/>
    </row>
    <row r="26" spans="1:9" ht="36" customHeight="1">
      <c r="A26" s="107"/>
      <c r="B26" s="98" t="s">
        <v>17</v>
      </c>
      <c r="C26" s="98"/>
      <c r="D26" s="98"/>
      <c r="E26" s="94">
        <v>235</v>
      </c>
      <c r="F26" s="81"/>
      <c r="G26" s="79"/>
      <c r="H26" s="79"/>
      <c r="I26" s="79"/>
    </row>
    <row r="27" spans="1:9" ht="36" customHeight="1">
      <c r="A27" s="107"/>
      <c r="B27" s="98" t="s">
        <v>18</v>
      </c>
      <c r="C27" s="98"/>
      <c r="D27" s="98"/>
      <c r="E27" s="94">
        <v>240</v>
      </c>
      <c r="F27" s="81"/>
      <c r="G27" s="79"/>
      <c r="H27" s="79"/>
      <c r="I27" s="79"/>
    </row>
    <row r="28" spans="1:9" ht="36" customHeight="1">
      <c r="A28" s="107"/>
      <c r="B28" s="98" t="s">
        <v>19</v>
      </c>
      <c r="C28" s="98"/>
      <c r="D28" s="98"/>
      <c r="E28" s="94">
        <v>250</v>
      </c>
      <c r="F28" s="81"/>
      <c r="G28" s="79"/>
      <c r="H28" s="79"/>
      <c r="I28" s="79"/>
    </row>
    <row r="29" spans="1:9" ht="36" customHeight="1">
      <c r="A29" s="107"/>
      <c r="B29" s="106" t="s">
        <v>16</v>
      </c>
      <c r="C29" s="106"/>
      <c r="D29" s="106"/>
      <c r="E29" s="94">
        <v>260</v>
      </c>
      <c r="F29" s="83">
        <f>'Corp. Tax Form'!F31</f>
        <v>0</v>
      </c>
      <c r="G29" s="79"/>
      <c r="H29" s="79"/>
      <c r="I29" s="79"/>
    </row>
    <row r="30" spans="1:9" ht="36" customHeight="1">
      <c r="A30" s="107"/>
      <c r="B30" s="100" t="s">
        <v>20</v>
      </c>
      <c r="C30" s="100"/>
      <c r="D30" s="100"/>
      <c r="E30" s="100"/>
      <c r="F30" s="100"/>
      <c r="G30" s="79"/>
      <c r="H30" s="79"/>
      <c r="I30" s="79"/>
    </row>
    <row r="31" spans="1:9" ht="36" customHeight="1">
      <c r="A31" s="107"/>
      <c r="B31" s="102" t="s">
        <v>21</v>
      </c>
      <c r="C31" s="102"/>
      <c r="D31" s="102"/>
      <c r="E31" s="94">
        <v>270</v>
      </c>
      <c r="F31" s="81"/>
      <c r="G31" s="79"/>
      <c r="H31" s="79"/>
      <c r="I31" s="79"/>
    </row>
    <row r="32" spans="1:9" ht="36" customHeight="1">
      <c r="A32" s="107"/>
      <c r="B32" s="102" t="s">
        <v>22</v>
      </c>
      <c r="C32" s="102"/>
      <c r="D32" s="102"/>
      <c r="E32" s="94">
        <v>280</v>
      </c>
      <c r="F32" s="81"/>
      <c r="G32" s="79"/>
      <c r="H32" s="79"/>
      <c r="I32" s="79"/>
    </row>
    <row r="33" spans="1:9" ht="36" customHeight="1">
      <c r="A33" s="107"/>
      <c r="B33" s="102" t="s">
        <v>23</v>
      </c>
      <c r="C33" s="102"/>
      <c r="D33" s="102"/>
      <c r="E33" s="94">
        <v>290</v>
      </c>
      <c r="F33" s="81"/>
      <c r="G33" s="79"/>
      <c r="H33" s="79"/>
      <c r="I33" s="79"/>
    </row>
    <row r="34" spans="1:9" ht="36" customHeight="1">
      <c r="A34" s="107"/>
      <c r="B34" s="98" t="s">
        <v>24</v>
      </c>
      <c r="C34" s="98"/>
      <c r="D34" s="98"/>
      <c r="E34" s="94">
        <v>300</v>
      </c>
      <c r="F34" s="81"/>
      <c r="G34" s="79"/>
      <c r="H34" s="79"/>
      <c r="I34" s="79"/>
    </row>
    <row r="35" spans="1:9" ht="36" customHeight="1">
      <c r="A35" s="107"/>
      <c r="B35" s="102" t="s">
        <v>25</v>
      </c>
      <c r="C35" s="102"/>
      <c r="D35" s="102"/>
      <c r="E35" s="94">
        <v>310</v>
      </c>
      <c r="F35" s="81"/>
      <c r="G35" s="79"/>
      <c r="H35" s="79"/>
      <c r="I35" s="79"/>
    </row>
    <row r="36" spans="1:9" ht="36" customHeight="1">
      <c r="A36" s="107"/>
      <c r="B36" s="102" t="s">
        <v>119</v>
      </c>
      <c r="C36" s="102"/>
      <c r="D36" s="102"/>
      <c r="E36" s="94">
        <v>320</v>
      </c>
      <c r="F36" s="81"/>
      <c r="G36" s="79"/>
      <c r="H36" s="79"/>
      <c r="I36" s="79"/>
    </row>
    <row r="37" spans="1:9" ht="36" customHeight="1">
      <c r="A37" s="107"/>
      <c r="B37" s="98" t="s">
        <v>26</v>
      </c>
      <c r="C37" s="98"/>
      <c r="D37" s="98"/>
      <c r="E37" s="94">
        <v>330</v>
      </c>
      <c r="F37" s="81"/>
      <c r="G37" s="79"/>
      <c r="H37" s="79"/>
      <c r="I37" s="79"/>
    </row>
    <row r="38" spans="1:9" ht="36" customHeight="1">
      <c r="A38" s="107"/>
      <c r="B38" s="106" t="s">
        <v>166</v>
      </c>
      <c r="C38" s="106"/>
      <c r="D38" s="106"/>
      <c r="E38" s="94">
        <v>340</v>
      </c>
      <c r="F38" s="83">
        <f>'Corp. Tax Form'!F40</f>
        <v>0</v>
      </c>
      <c r="G38" s="79"/>
      <c r="H38" s="79"/>
      <c r="I38" s="79"/>
    </row>
    <row r="39" spans="1:9" ht="36" customHeight="1">
      <c r="A39" s="107"/>
      <c r="B39" s="100" t="s">
        <v>187</v>
      </c>
      <c r="C39" s="100"/>
      <c r="D39" s="100"/>
      <c r="E39" s="94">
        <v>350</v>
      </c>
      <c r="F39" s="83">
        <f>'Corp. Tax Form'!F41</f>
        <v>0</v>
      </c>
      <c r="G39" s="79"/>
      <c r="H39" s="79"/>
      <c r="I39" s="79"/>
    </row>
    <row r="40" spans="1:9" ht="36" customHeight="1">
      <c r="A40" s="99" t="s">
        <v>27</v>
      </c>
      <c r="B40" s="99"/>
      <c r="C40" s="99"/>
      <c r="D40" s="99"/>
      <c r="E40" s="99"/>
      <c r="F40" s="99"/>
      <c r="G40" s="79"/>
      <c r="H40" s="79"/>
      <c r="I40" s="79"/>
    </row>
    <row r="41" spans="1:9" ht="36" customHeight="1">
      <c r="A41" s="107"/>
      <c r="B41" s="100" t="s">
        <v>28</v>
      </c>
      <c r="C41" s="100"/>
      <c r="D41" s="100"/>
      <c r="E41" s="100"/>
      <c r="F41" s="100"/>
      <c r="G41" s="79"/>
      <c r="H41" s="79"/>
      <c r="I41" s="79"/>
    </row>
    <row r="42" spans="1:9" ht="36" customHeight="1">
      <c r="A42" s="107"/>
      <c r="B42" s="98" t="s">
        <v>33</v>
      </c>
      <c r="C42" s="98"/>
      <c r="D42" s="98"/>
      <c r="E42" s="94">
        <v>370</v>
      </c>
      <c r="F42" s="81"/>
      <c r="G42" s="79"/>
      <c r="H42" s="79"/>
      <c r="I42" s="79"/>
    </row>
    <row r="43" spans="1:9" ht="36" customHeight="1">
      <c r="A43" s="107"/>
      <c r="B43" s="98" t="s">
        <v>110</v>
      </c>
      <c r="C43" s="98"/>
      <c r="D43" s="98"/>
      <c r="E43" s="94">
        <v>380</v>
      </c>
      <c r="F43" s="81"/>
      <c r="G43" s="79"/>
      <c r="H43" s="79"/>
      <c r="I43" s="79"/>
    </row>
    <row r="44" spans="1:9" ht="36" customHeight="1">
      <c r="A44" s="107"/>
      <c r="B44" s="98" t="s">
        <v>29</v>
      </c>
      <c r="C44" s="98"/>
      <c r="D44" s="98"/>
      <c r="E44" s="94">
        <v>390</v>
      </c>
      <c r="F44" s="81"/>
      <c r="G44" s="79"/>
      <c r="H44" s="79"/>
      <c r="I44" s="79"/>
    </row>
    <row r="45" spans="1:9" ht="36" customHeight="1">
      <c r="A45" s="107"/>
      <c r="B45" s="98" t="s">
        <v>30</v>
      </c>
      <c r="C45" s="98"/>
      <c r="D45" s="98"/>
      <c r="E45" s="94">
        <v>400</v>
      </c>
      <c r="F45" s="81"/>
      <c r="G45" s="79"/>
      <c r="H45" s="79"/>
      <c r="I45" s="79"/>
    </row>
    <row r="46" spans="1:9" ht="36" customHeight="1">
      <c r="A46" s="107"/>
      <c r="B46" s="106" t="s">
        <v>167</v>
      </c>
      <c r="C46" s="106"/>
      <c r="D46" s="106"/>
      <c r="E46" s="94">
        <v>410</v>
      </c>
      <c r="F46" s="83">
        <f>'Corp. Tax Form'!F48</f>
        <v>0</v>
      </c>
      <c r="G46" s="79"/>
      <c r="H46" s="79"/>
      <c r="I46" s="79"/>
    </row>
    <row r="47" spans="1:9" ht="36" customHeight="1">
      <c r="A47" s="107"/>
      <c r="B47" s="100" t="s">
        <v>31</v>
      </c>
      <c r="C47" s="100"/>
      <c r="D47" s="100"/>
      <c r="E47" s="100"/>
      <c r="F47" s="100"/>
      <c r="G47" s="79"/>
      <c r="H47" s="79"/>
      <c r="I47" s="79"/>
    </row>
    <row r="48" spans="1:9" ht="36" customHeight="1">
      <c r="A48" s="107"/>
      <c r="B48" s="102" t="s">
        <v>32</v>
      </c>
      <c r="C48" s="102"/>
      <c r="D48" s="102"/>
      <c r="E48" s="94">
        <v>420</v>
      </c>
      <c r="F48" s="81"/>
      <c r="G48" s="79"/>
      <c r="H48" s="79"/>
      <c r="I48" s="79"/>
    </row>
    <row r="49" spans="1:9" ht="36" customHeight="1">
      <c r="A49" s="107"/>
      <c r="B49" s="98" t="s">
        <v>23</v>
      </c>
      <c r="C49" s="98"/>
      <c r="D49" s="98"/>
      <c r="E49" s="94">
        <v>430</v>
      </c>
      <c r="F49" s="81"/>
      <c r="G49" s="79"/>
      <c r="H49" s="79"/>
      <c r="I49" s="79"/>
    </row>
    <row r="50" spans="1:9" ht="36" customHeight="1">
      <c r="A50" s="107"/>
      <c r="B50" s="102" t="s">
        <v>25</v>
      </c>
      <c r="C50" s="102"/>
      <c r="D50" s="102"/>
      <c r="E50" s="94">
        <v>440</v>
      </c>
      <c r="F50" s="81"/>
      <c r="G50" s="79"/>
      <c r="H50" s="79"/>
      <c r="I50" s="79"/>
    </row>
    <row r="51" spans="1:9" ht="36" customHeight="1">
      <c r="A51" s="107"/>
      <c r="B51" s="98" t="s">
        <v>26</v>
      </c>
      <c r="C51" s="98"/>
      <c r="D51" s="98"/>
      <c r="E51" s="94">
        <v>450</v>
      </c>
      <c r="F51" s="81"/>
      <c r="G51" s="79"/>
      <c r="H51" s="79"/>
      <c r="I51" s="79"/>
    </row>
    <row r="52" spans="1:9" ht="36" customHeight="1">
      <c r="A52" s="107"/>
      <c r="B52" s="106" t="s">
        <v>168</v>
      </c>
      <c r="C52" s="106"/>
      <c r="D52" s="106"/>
      <c r="E52" s="94">
        <v>460</v>
      </c>
      <c r="F52" s="83">
        <f>'Corp. Tax Form'!F54</f>
        <v>0</v>
      </c>
      <c r="G52" s="79"/>
      <c r="H52" s="79"/>
      <c r="I52" s="79"/>
    </row>
    <row r="53" spans="1:9" ht="36" customHeight="1">
      <c r="A53" s="107"/>
      <c r="B53" s="106" t="s">
        <v>169</v>
      </c>
      <c r="C53" s="106"/>
      <c r="D53" s="106"/>
      <c r="E53" s="94">
        <v>470</v>
      </c>
      <c r="F53" s="81">
        <f>'Corp. Tax Form'!F55</f>
        <v>0</v>
      </c>
      <c r="G53" s="79"/>
      <c r="H53" s="79"/>
      <c r="I53" s="79"/>
    </row>
    <row r="54" spans="1:9" ht="36" customHeight="1">
      <c r="A54" s="99" t="s">
        <v>34</v>
      </c>
      <c r="B54" s="99"/>
      <c r="C54" s="99"/>
      <c r="D54" s="99"/>
      <c r="E54" s="99"/>
      <c r="F54" s="99"/>
      <c r="G54" s="79"/>
      <c r="H54" s="79"/>
      <c r="I54" s="79"/>
    </row>
    <row r="55" spans="1:9" ht="36" customHeight="1">
      <c r="A55" s="107"/>
      <c r="B55" s="98" t="s">
        <v>35</v>
      </c>
      <c r="C55" s="98"/>
      <c r="D55" s="98"/>
      <c r="E55" s="94">
        <v>500</v>
      </c>
      <c r="F55" s="84"/>
      <c r="G55" s="79"/>
      <c r="H55" s="79"/>
      <c r="I55" s="79"/>
    </row>
    <row r="56" spans="1:9" ht="36" customHeight="1">
      <c r="A56" s="107"/>
      <c r="B56" s="98" t="s">
        <v>36</v>
      </c>
      <c r="C56" s="98"/>
      <c r="D56" s="98"/>
      <c r="E56" s="94">
        <v>510</v>
      </c>
      <c r="F56" s="84"/>
      <c r="G56" s="79"/>
      <c r="H56" s="79"/>
      <c r="I56" s="79"/>
    </row>
    <row r="57" spans="1:9" ht="36" customHeight="1">
      <c r="A57" s="107"/>
      <c r="B57" s="102" t="s">
        <v>37</v>
      </c>
      <c r="C57" s="102"/>
      <c r="D57" s="102"/>
      <c r="E57" s="94">
        <v>520</v>
      </c>
      <c r="F57" s="84"/>
      <c r="G57" s="79"/>
      <c r="H57" s="79"/>
      <c r="I57" s="79"/>
    </row>
    <row r="58" spans="1:9" ht="36" customHeight="1">
      <c r="A58" s="107"/>
      <c r="B58" s="115" t="s">
        <v>189</v>
      </c>
      <c r="C58" s="115"/>
      <c r="D58" s="115"/>
      <c r="E58" s="94">
        <v>530</v>
      </c>
      <c r="F58" s="85">
        <f>'Corp. Tax Form'!F62</f>
        <v>0</v>
      </c>
      <c r="G58" s="79"/>
      <c r="H58" s="79"/>
      <c r="I58" s="79"/>
    </row>
    <row r="59" spans="1:9" ht="36" customHeight="1">
      <c r="A59" s="107"/>
      <c r="B59" s="103" t="s">
        <v>185</v>
      </c>
      <c r="C59" s="103"/>
      <c r="D59" s="103"/>
      <c r="E59" s="94">
        <v>540</v>
      </c>
      <c r="F59" s="84"/>
      <c r="G59" s="79"/>
      <c r="H59" s="79"/>
      <c r="I59" s="79"/>
    </row>
    <row r="60" spans="1:9" ht="36" customHeight="1">
      <c r="A60" s="107"/>
      <c r="B60" s="102" t="s">
        <v>38</v>
      </c>
      <c r="C60" s="102"/>
      <c r="D60" s="102"/>
      <c r="E60" s="94">
        <v>550</v>
      </c>
      <c r="F60" s="84"/>
      <c r="G60" s="79"/>
      <c r="H60" s="79"/>
      <c r="I60" s="79"/>
    </row>
    <row r="61" spans="1:9" ht="36" customHeight="1">
      <c r="A61" s="107"/>
      <c r="B61" s="102" t="s">
        <v>39</v>
      </c>
      <c r="C61" s="102"/>
      <c r="D61" s="102"/>
      <c r="E61" s="94">
        <v>560</v>
      </c>
      <c r="F61" s="84"/>
      <c r="G61" s="79"/>
      <c r="H61" s="79"/>
      <c r="I61" s="86" t="e">
        <f>SUM(#REF!-#REF!-F56+#REF!)</f>
        <v>#REF!</v>
      </c>
    </row>
    <row r="62" spans="1:9" ht="36" customHeight="1">
      <c r="A62" s="107"/>
      <c r="B62" s="102" t="s">
        <v>40</v>
      </c>
      <c r="C62" s="102"/>
      <c r="D62" s="102"/>
      <c r="E62" s="94">
        <v>580</v>
      </c>
      <c r="F62" s="84"/>
      <c r="G62" s="79"/>
      <c r="H62" s="79"/>
      <c r="I62" s="86"/>
    </row>
    <row r="63" spans="1:9" ht="36" customHeight="1">
      <c r="A63" s="107"/>
      <c r="B63" s="100" t="s">
        <v>190</v>
      </c>
      <c r="C63" s="100"/>
      <c r="D63" s="100"/>
      <c r="E63" s="94">
        <v>590</v>
      </c>
      <c r="F63" s="85">
        <f>'Corp. Tax Form'!F67</f>
        <v>0</v>
      </c>
      <c r="G63" s="79"/>
      <c r="H63" s="79"/>
      <c r="I63" s="86"/>
    </row>
    <row r="64" spans="1:9" ht="36" customHeight="1">
      <c r="A64" s="107"/>
      <c r="B64" s="100" t="s">
        <v>184</v>
      </c>
      <c r="C64" s="100"/>
      <c r="D64" s="100"/>
      <c r="E64" s="94">
        <v>600</v>
      </c>
      <c r="F64" s="85">
        <f>'Corp. Tax Form'!F68</f>
        <v>0</v>
      </c>
      <c r="G64" s="79"/>
      <c r="H64" s="79"/>
      <c r="I64" s="86"/>
    </row>
    <row r="65" spans="1:9" ht="36" customHeight="1">
      <c r="A65" s="107"/>
      <c r="B65" s="98" t="s">
        <v>191</v>
      </c>
      <c r="C65" s="98"/>
      <c r="D65" s="98"/>
      <c r="E65" s="94">
        <v>610</v>
      </c>
      <c r="F65" s="81"/>
      <c r="G65" s="79"/>
      <c r="H65" s="79"/>
      <c r="I65" s="79"/>
    </row>
    <row r="66" spans="1:9" ht="36" customHeight="1">
      <c r="A66" s="107"/>
      <c r="B66" s="98" t="s">
        <v>53</v>
      </c>
      <c r="C66" s="98"/>
      <c r="D66" s="98"/>
      <c r="E66" s="94">
        <v>620</v>
      </c>
      <c r="F66" s="81"/>
      <c r="G66" s="79"/>
      <c r="H66" s="79"/>
      <c r="I66" s="79"/>
    </row>
    <row r="67" spans="1:9" ht="36" customHeight="1">
      <c r="A67" s="107"/>
      <c r="B67" s="100" t="s">
        <v>183</v>
      </c>
      <c r="C67" s="100"/>
      <c r="D67" s="100"/>
      <c r="E67" s="94">
        <v>630</v>
      </c>
      <c r="F67" s="83">
        <f>'Corp. Tax Form'!F72</f>
        <v>0</v>
      </c>
      <c r="G67" s="79"/>
      <c r="H67" s="79"/>
      <c r="I67" s="79"/>
    </row>
    <row r="68" spans="1:9" ht="36" customHeight="1">
      <c r="A68" s="99" t="s">
        <v>41</v>
      </c>
      <c r="B68" s="99"/>
      <c r="C68" s="99"/>
      <c r="D68" s="99"/>
      <c r="E68" s="99"/>
      <c r="F68" s="99"/>
      <c r="G68" s="79"/>
      <c r="H68" s="79"/>
      <c r="I68" s="79"/>
    </row>
    <row r="69" spans="1:9" ht="36" customHeight="1">
      <c r="A69" s="107"/>
      <c r="B69" s="98" t="s">
        <v>192</v>
      </c>
      <c r="C69" s="98"/>
      <c r="D69" s="98"/>
      <c r="E69" s="94">
        <v>650</v>
      </c>
      <c r="F69" s="84"/>
      <c r="G69" s="79"/>
      <c r="H69" s="79"/>
      <c r="I69" s="79"/>
    </row>
    <row r="70" spans="1:9" ht="36" customHeight="1">
      <c r="A70" s="107"/>
      <c r="B70" s="98" t="s">
        <v>193</v>
      </c>
      <c r="C70" s="98"/>
      <c r="D70" s="98"/>
      <c r="E70" s="94">
        <v>660</v>
      </c>
      <c r="F70" s="84"/>
      <c r="G70" s="79"/>
      <c r="H70" s="79"/>
      <c r="I70" s="79"/>
    </row>
    <row r="71" spans="1:9" ht="36" customHeight="1">
      <c r="A71" s="107"/>
      <c r="B71" s="100" t="s">
        <v>186</v>
      </c>
      <c r="C71" s="100"/>
      <c r="D71" s="100"/>
      <c r="E71" s="94">
        <v>670</v>
      </c>
      <c r="F71" s="85">
        <f>'Corp. Tax Form'!F77</f>
        <v>0</v>
      </c>
      <c r="G71" s="79"/>
      <c r="H71" s="79"/>
      <c r="I71" s="79"/>
    </row>
    <row r="72" spans="1:9" ht="36" customHeight="1">
      <c r="A72" s="99" t="s">
        <v>42</v>
      </c>
      <c r="B72" s="99"/>
      <c r="C72" s="99"/>
      <c r="D72" s="99"/>
      <c r="E72" s="99"/>
      <c r="F72" s="99"/>
      <c r="G72" s="79"/>
      <c r="H72" s="79"/>
      <c r="I72" s="79"/>
    </row>
    <row r="73" spans="1:9" ht="36" customHeight="1">
      <c r="A73" s="107"/>
      <c r="B73" s="100" t="s">
        <v>43</v>
      </c>
      <c r="C73" s="100"/>
      <c r="D73" s="100"/>
      <c r="E73" s="100"/>
      <c r="F73" s="100"/>
      <c r="G73" s="79"/>
      <c r="H73" s="79"/>
      <c r="I73" s="79"/>
    </row>
    <row r="74" spans="1:9" ht="36" customHeight="1">
      <c r="A74" s="107"/>
      <c r="B74" s="98" t="s">
        <v>43</v>
      </c>
      <c r="C74" s="98"/>
      <c r="D74" s="98"/>
      <c r="E74" s="94">
        <v>680</v>
      </c>
      <c r="F74" s="84"/>
      <c r="G74" s="79"/>
      <c r="H74" s="79"/>
      <c r="I74" s="79"/>
    </row>
    <row r="75" spans="1:9" ht="36" customHeight="1">
      <c r="A75" s="107"/>
      <c r="B75" s="100" t="s">
        <v>161</v>
      </c>
      <c r="C75" s="100"/>
      <c r="D75" s="100"/>
      <c r="E75" s="100"/>
      <c r="F75" s="100"/>
      <c r="G75" s="79"/>
      <c r="H75" s="79"/>
      <c r="I75" s="79"/>
    </row>
    <row r="76" spans="1:9" ht="36" customHeight="1">
      <c r="A76" s="107"/>
      <c r="B76" s="98" t="s">
        <v>45</v>
      </c>
      <c r="C76" s="98"/>
      <c r="D76" s="98"/>
      <c r="E76" s="94">
        <v>690</v>
      </c>
      <c r="F76" s="84"/>
      <c r="G76" s="79"/>
      <c r="H76" s="79"/>
      <c r="I76" s="79"/>
    </row>
    <row r="77" spans="1:9" ht="36" customHeight="1">
      <c r="A77" s="107"/>
      <c r="B77" s="102" t="s">
        <v>46</v>
      </c>
      <c r="C77" s="102"/>
      <c r="D77" s="102"/>
      <c r="E77" s="94">
        <v>700</v>
      </c>
      <c r="F77" s="84"/>
      <c r="G77" s="79"/>
      <c r="H77" s="79"/>
      <c r="I77" s="79"/>
    </row>
    <row r="78" spans="1:26" ht="36" customHeight="1">
      <c r="A78" s="107"/>
      <c r="B78" s="98" t="s">
        <v>194</v>
      </c>
      <c r="C78" s="98"/>
      <c r="D78" s="98"/>
      <c r="E78" s="94">
        <v>710</v>
      </c>
      <c r="F78" s="84"/>
      <c r="G78" s="79"/>
      <c r="H78" s="79"/>
      <c r="I78" s="79"/>
      <c r="Z78" s="71"/>
    </row>
    <row r="79" spans="1:9" ht="36" customHeight="1">
      <c r="A79" s="107"/>
      <c r="B79" s="98" t="s">
        <v>26</v>
      </c>
      <c r="C79" s="98"/>
      <c r="D79" s="98"/>
      <c r="E79" s="94">
        <v>720</v>
      </c>
      <c r="F79" s="84"/>
      <c r="G79" s="79"/>
      <c r="H79" s="79"/>
      <c r="I79" s="79"/>
    </row>
    <row r="80" spans="1:9" ht="36" customHeight="1">
      <c r="A80" s="107"/>
      <c r="B80" s="100" t="s">
        <v>170</v>
      </c>
      <c r="C80" s="100"/>
      <c r="D80" s="100"/>
      <c r="E80" s="94">
        <v>730</v>
      </c>
      <c r="F80" s="85">
        <f>'Corp. Tax Form'!F86</f>
        <v>0</v>
      </c>
      <c r="G80" s="79"/>
      <c r="H80" s="79"/>
      <c r="I80" s="79"/>
    </row>
    <row r="81" spans="1:9" ht="36" customHeight="1">
      <c r="A81" s="107"/>
      <c r="B81" s="100" t="s">
        <v>171</v>
      </c>
      <c r="C81" s="100"/>
      <c r="D81" s="100"/>
      <c r="E81" s="94">
        <v>740</v>
      </c>
      <c r="F81" s="85">
        <f>'Corp. Tax Form'!F87</f>
        <v>0</v>
      </c>
      <c r="G81" s="79"/>
      <c r="H81" s="79"/>
      <c r="I81" s="79"/>
    </row>
    <row r="82" spans="1:9" ht="36" customHeight="1">
      <c r="A82" s="87" t="s">
        <v>175</v>
      </c>
      <c r="B82" s="101" t="s">
        <v>195</v>
      </c>
      <c r="C82" s="101"/>
      <c r="D82" s="101"/>
      <c r="E82" s="94">
        <v>750</v>
      </c>
      <c r="F82" s="85">
        <f>'Corp. Tax Form'!F88</f>
        <v>0</v>
      </c>
      <c r="G82" s="79"/>
      <c r="H82" s="79"/>
      <c r="I82" s="79"/>
    </row>
    <row r="83" spans="1:9" ht="36" customHeight="1">
      <c r="A83" s="111"/>
      <c r="B83" s="98" t="s">
        <v>35</v>
      </c>
      <c r="C83" s="98"/>
      <c r="D83" s="98"/>
      <c r="E83" s="94">
        <v>760</v>
      </c>
      <c r="F83" s="84"/>
      <c r="G83" s="79"/>
      <c r="H83" s="79"/>
      <c r="I83" s="79"/>
    </row>
    <row r="84" spans="1:9" ht="36" customHeight="1">
      <c r="A84" s="111"/>
      <c r="B84" s="98" t="s">
        <v>47</v>
      </c>
      <c r="C84" s="98"/>
      <c r="D84" s="98"/>
      <c r="E84" s="94">
        <v>770</v>
      </c>
      <c r="F84" s="84"/>
      <c r="G84" s="79"/>
      <c r="H84" s="79"/>
      <c r="I84" s="79"/>
    </row>
    <row r="85" spans="1:9" ht="36" customHeight="1">
      <c r="A85" s="111"/>
      <c r="B85" s="102" t="s">
        <v>37</v>
      </c>
      <c r="C85" s="102"/>
      <c r="D85" s="102"/>
      <c r="E85" s="94">
        <v>780</v>
      </c>
      <c r="F85" s="84"/>
      <c r="G85" s="79"/>
      <c r="H85" s="79"/>
      <c r="I85" s="79"/>
    </row>
    <row r="86" spans="1:9" ht="36" customHeight="1">
      <c r="A86" s="111"/>
      <c r="B86" s="103" t="s">
        <v>172</v>
      </c>
      <c r="C86" s="103"/>
      <c r="D86" s="103"/>
      <c r="E86" s="94">
        <v>790</v>
      </c>
      <c r="F86" s="85">
        <f>'Corp. Tax Form'!F92</f>
        <v>0</v>
      </c>
      <c r="G86" s="79"/>
      <c r="H86" s="79"/>
      <c r="I86" s="79"/>
    </row>
    <row r="87" spans="1:9" ht="36" customHeight="1">
      <c r="A87" s="87" t="s">
        <v>174</v>
      </c>
      <c r="B87" s="103" t="s">
        <v>173</v>
      </c>
      <c r="C87" s="103"/>
      <c r="D87" s="103"/>
      <c r="E87" s="94">
        <v>800</v>
      </c>
      <c r="F87" s="84"/>
      <c r="G87" s="79"/>
      <c r="H87" s="79"/>
      <c r="I87" s="79"/>
    </row>
    <row r="88" spans="1:9" ht="36" customHeight="1">
      <c r="A88" s="107"/>
      <c r="B88" s="103" t="s">
        <v>176</v>
      </c>
      <c r="C88" s="103"/>
      <c r="D88" s="103"/>
      <c r="E88" s="94">
        <v>810</v>
      </c>
      <c r="F88" s="85">
        <f>'Corp. Tax Form'!F94</f>
        <v>0</v>
      </c>
      <c r="G88" s="79"/>
      <c r="H88" s="79"/>
      <c r="I88" s="79"/>
    </row>
    <row r="89" spans="1:9" ht="36" customHeight="1">
      <c r="A89" s="107"/>
      <c r="B89" s="103" t="s">
        <v>40</v>
      </c>
      <c r="C89" s="103"/>
      <c r="D89" s="103"/>
      <c r="E89" s="94">
        <v>820</v>
      </c>
      <c r="F89" s="84"/>
      <c r="G89" s="79"/>
      <c r="H89" s="79"/>
      <c r="I89" s="79"/>
    </row>
    <row r="90" spans="1:9" ht="36" customHeight="1">
      <c r="A90" s="107"/>
      <c r="B90" s="105" t="s">
        <v>177</v>
      </c>
      <c r="C90" s="105"/>
      <c r="D90" s="105"/>
      <c r="E90" s="94">
        <v>830</v>
      </c>
      <c r="F90" s="85">
        <f>'Corp. Tax Form'!F96</f>
        <v>0</v>
      </c>
      <c r="G90" s="79"/>
      <c r="H90" s="79"/>
      <c r="I90" s="79"/>
    </row>
    <row r="91" spans="1:9" ht="36" customHeight="1">
      <c r="A91" s="107"/>
      <c r="B91" s="101" t="s">
        <v>178</v>
      </c>
      <c r="C91" s="101"/>
      <c r="D91" s="101"/>
      <c r="E91" s="94">
        <v>840</v>
      </c>
      <c r="F91" s="85">
        <f>'Corp. Tax Form'!F97</f>
        <v>0</v>
      </c>
      <c r="G91" s="79"/>
      <c r="H91" s="79"/>
      <c r="I91" s="79"/>
    </row>
    <row r="92" spans="1:10" ht="36" customHeight="1">
      <c r="A92" s="107"/>
      <c r="B92" s="98" t="s">
        <v>48</v>
      </c>
      <c r="C92" s="98"/>
      <c r="D92" s="98"/>
      <c r="E92" s="94">
        <v>850</v>
      </c>
      <c r="F92" s="84"/>
      <c r="G92" s="79"/>
      <c r="H92" s="79"/>
      <c r="I92" s="79"/>
      <c r="J92" s="72"/>
    </row>
    <row r="93" spans="1:9" ht="36" customHeight="1">
      <c r="A93" s="107"/>
      <c r="B93" s="98" t="s">
        <v>49</v>
      </c>
      <c r="C93" s="98"/>
      <c r="D93" s="98"/>
      <c r="E93" s="94">
        <v>860</v>
      </c>
      <c r="F93" s="84"/>
      <c r="G93" s="79"/>
      <c r="H93" s="79"/>
      <c r="I93" s="86"/>
    </row>
    <row r="94" spans="1:9" ht="36" customHeight="1">
      <c r="A94" s="107"/>
      <c r="B94" s="98" t="s">
        <v>49</v>
      </c>
      <c r="C94" s="98"/>
      <c r="D94" s="98"/>
      <c r="E94" s="94">
        <v>870</v>
      </c>
      <c r="F94" s="85">
        <f>'Corp. Tax Form'!F100</f>
        <v>0</v>
      </c>
      <c r="G94" s="79"/>
      <c r="H94" s="79"/>
      <c r="I94" s="86"/>
    </row>
    <row r="95" spans="1:9" ht="36" customHeight="1">
      <c r="A95" s="107"/>
      <c r="B95" s="101" t="s">
        <v>179</v>
      </c>
      <c r="C95" s="101"/>
      <c r="D95" s="101"/>
      <c r="E95" s="94">
        <v>890</v>
      </c>
      <c r="F95" s="85">
        <f>'Corp. Tax Form'!F103</f>
        <v>0</v>
      </c>
      <c r="G95" s="79"/>
      <c r="H95" s="79"/>
      <c r="I95" s="86"/>
    </row>
    <row r="96" spans="1:9" ht="36" customHeight="1">
      <c r="A96" s="99" t="s">
        <v>50</v>
      </c>
      <c r="B96" s="99"/>
      <c r="C96" s="99"/>
      <c r="D96" s="99"/>
      <c r="E96" s="99"/>
      <c r="F96" s="99"/>
      <c r="G96" s="79"/>
      <c r="H96" s="79"/>
      <c r="I96" s="79"/>
    </row>
    <row r="97" spans="1:9" ht="36" customHeight="1">
      <c r="A97" s="107"/>
      <c r="B97" s="100" t="s">
        <v>52</v>
      </c>
      <c r="C97" s="100"/>
      <c r="D97" s="100"/>
      <c r="E97" s="104" t="s">
        <v>0</v>
      </c>
      <c r="F97" s="104"/>
      <c r="G97" s="79"/>
      <c r="H97" s="79"/>
      <c r="I97" s="79"/>
    </row>
    <row r="98" spans="1:9" ht="36" customHeight="1">
      <c r="A98" s="107"/>
      <c r="B98" s="112" t="s">
        <v>180</v>
      </c>
      <c r="C98" s="113"/>
      <c r="D98" s="114"/>
      <c r="E98" s="94">
        <v>900</v>
      </c>
      <c r="F98" s="88">
        <f>'Corp. Tax Form'!D105</f>
        <v>0</v>
      </c>
      <c r="G98" s="79"/>
      <c r="H98" s="79"/>
      <c r="I98" s="79"/>
    </row>
    <row r="99" spans="1:9" ht="36" customHeight="1">
      <c r="A99" s="107"/>
      <c r="B99" s="98" t="s">
        <v>1</v>
      </c>
      <c r="C99" s="98"/>
      <c r="D99" s="98"/>
      <c r="E99" s="94">
        <v>920</v>
      </c>
      <c r="F99" s="89"/>
      <c r="G99" s="79"/>
      <c r="H99" s="79"/>
      <c r="I99" s="79"/>
    </row>
    <row r="100" spans="1:9" ht="36" customHeight="1">
      <c r="A100" s="107"/>
      <c r="B100" s="102" t="s">
        <v>71</v>
      </c>
      <c r="C100" s="102"/>
      <c r="D100" s="102"/>
      <c r="E100" s="94">
        <v>940</v>
      </c>
      <c r="F100" s="89"/>
      <c r="G100" s="79"/>
      <c r="H100" s="79"/>
      <c r="I100" s="79"/>
    </row>
    <row r="101" spans="1:9" ht="36" customHeight="1">
      <c r="A101" s="107"/>
      <c r="B101" s="98" t="s">
        <v>72</v>
      </c>
      <c r="C101" s="98"/>
      <c r="D101" s="98"/>
      <c r="E101" s="94">
        <v>960</v>
      </c>
      <c r="F101" s="84"/>
      <c r="G101" s="79"/>
      <c r="H101" s="79"/>
      <c r="I101" s="79"/>
    </row>
    <row r="102" spans="1:9" ht="36" customHeight="1">
      <c r="A102" s="107"/>
      <c r="B102" s="98" t="s">
        <v>68</v>
      </c>
      <c r="C102" s="98"/>
      <c r="D102" s="98"/>
      <c r="E102" s="94">
        <v>980</v>
      </c>
      <c r="F102" s="84"/>
      <c r="G102" s="79"/>
      <c r="H102" s="79"/>
      <c r="I102" s="79"/>
    </row>
    <row r="103" spans="1:9" ht="36" customHeight="1">
      <c r="A103" s="107"/>
      <c r="B103" s="98" t="s">
        <v>69</v>
      </c>
      <c r="C103" s="98"/>
      <c r="D103" s="98"/>
      <c r="E103" s="94">
        <v>1000</v>
      </c>
      <c r="F103" s="89"/>
      <c r="G103" s="79"/>
      <c r="H103" s="79"/>
      <c r="I103" s="79"/>
    </row>
    <row r="104" spans="1:9" ht="36" customHeight="1">
      <c r="A104" s="107"/>
      <c r="B104" s="98" t="s">
        <v>70</v>
      </c>
      <c r="C104" s="98"/>
      <c r="D104" s="98"/>
      <c r="E104" s="94">
        <v>1020</v>
      </c>
      <c r="F104" s="84"/>
      <c r="G104" s="86"/>
      <c r="H104" s="79"/>
      <c r="I104" s="79"/>
    </row>
    <row r="105" spans="1:9" ht="36" customHeight="1">
      <c r="A105" s="107"/>
      <c r="B105" s="98" t="s">
        <v>196</v>
      </c>
      <c r="C105" s="98"/>
      <c r="D105" s="98"/>
      <c r="E105" s="94">
        <v>1040</v>
      </c>
      <c r="F105" s="84"/>
      <c r="G105" s="79"/>
      <c r="H105" s="79"/>
      <c r="I105" s="79"/>
    </row>
    <row r="106" spans="1:9" ht="36" customHeight="1">
      <c r="A106" s="107"/>
      <c r="B106" s="98" t="s">
        <v>181</v>
      </c>
      <c r="C106" s="98"/>
      <c r="D106" s="98"/>
      <c r="E106" s="94">
        <v>1060</v>
      </c>
      <c r="F106" s="85">
        <f>'Corp. Tax Form'!D113</f>
        <v>0</v>
      </c>
      <c r="G106" s="79"/>
      <c r="H106" s="79"/>
      <c r="I106" s="79"/>
    </row>
    <row r="107" spans="1:9" ht="36" customHeight="1">
      <c r="A107" s="107"/>
      <c r="B107" s="98" t="s">
        <v>197</v>
      </c>
      <c r="C107" s="98"/>
      <c r="D107" s="98"/>
      <c r="E107" s="94">
        <v>1080</v>
      </c>
      <c r="F107" s="89"/>
      <c r="G107" s="79"/>
      <c r="H107" s="79"/>
      <c r="I107" s="79"/>
    </row>
    <row r="108" spans="1:9" ht="36" customHeight="1">
      <c r="A108" s="107"/>
      <c r="B108" s="98" t="s">
        <v>67</v>
      </c>
      <c r="C108" s="98"/>
      <c r="D108" s="98"/>
      <c r="E108" s="94">
        <v>1100</v>
      </c>
      <c r="F108" s="89"/>
      <c r="G108" s="79"/>
      <c r="H108" s="79"/>
      <c r="I108" s="79"/>
    </row>
    <row r="109" spans="1:9" ht="36" customHeight="1">
      <c r="A109" s="107"/>
      <c r="B109" s="106" t="s">
        <v>182</v>
      </c>
      <c r="C109" s="106"/>
      <c r="D109" s="106"/>
      <c r="E109" s="94">
        <v>1120</v>
      </c>
      <c r="F109" s="90">
        <f>'Corp. Tax Form'!D116</f>
        <v>0</v>
      </c>
      <c r="G109" s="79"/>
      <c r="H109" s="79"/>
      <c r="I109" s="79"/>
    </row>
    <row r="110" spans="1:9" ht="36" customHeight="1">
      <c r="A110" s="99" t="s">
        <v>54</v>
      </c>
      <c r="B110" s="99"/>
      <c r="C110" s="99"/>
      <c r="D110" s="99"/>
      <c r="E110" s="99"/>
      <c r="F110" s="99"/>
      <c r="G110" s="79"/>
      <c r="H110" s="79"/>
      <c r="I110" s="79"/>
    </row>
    <row r="111" spans="1:9" ht="36" customHeight="1">
      <c r="A111" s="107"/>
      <c r="B111" s="100" t="s">
        <v>55</v>
      </c>
      <c r="C111" s="100"/>
      <c r="D111" s="100"/>
      <c r="E111" s="100"/>
      <c r="F111" s="100"/>
      <c r="G111" s="79"/>
      <c r="H111" s="79"/>
      <c r="I111" s="79"/>
    </row>
    <row r="112" spans="1:9" ht="36" customHeight="1">
      <c r="A112" s="107"/>
      <c r="B112" s="98" t="s">
        <v>56</v>
      </c>
      <c r="C112" s="98"/>
      <c r="D112" s="98"/>
      <c r="E112" s="94">
        <v>1140</v>
      </c>
      <c r="F112" s="84"/>
      <c r="G112" s="79"/>
      <c r="H112" s="79"/>
      <c r="I112" s="79"/>
    </row>
    <row r="113" spans="1:9" ht="36" customHeight="1">
      <c r="A113" s="107"/>
      <c r="B113" s="98" t="s">
        <v>198</v>
      </c>
      <c r="C113" s="98"/>
      <c r="D113" s="98"/>
      <c r="E113" s="94">
        <v>1150</v>
      </c>
      <c r="F113" s="84"/>
      <c r="G113" s="79"/>
      <c r="H113" s="79"/>
      <c r="I113" s="79"/>
    </row>
    <row r="114" spans="1:9" ht="36" customHeight="1">
      <c r="A114" s="107"/>
      <c r="B114" s="98" t="s">
        <v>199</v>
      </c>
      <c r="C114" s="98"/>
      <c r="D114" s="98"/>
      <c r="E114" s="94">
        <v>1170</v>
      </c>
      <c r="F114" s="84"/>
      <c r="G114" s="79"/>
      <c r="H114" s="79"/>
      <c r="I114" s="79"/>
    </row>
    <row r="115" spans="1:9" ht="36" customHeight="1">
      <c r="A115" s="107"/>
      <c r="B115" s="98" t="s">
        <v>58</v>
      </c>
      <c r="C115" s="98"/>
      <c r="D115" s="98"/>
      <c r="E115" s="94">
        <v>1180</v>
      </c>
      <c r="F115" s="84"/>
      <c r="G115" s="79"/>
      <c r="H115" s="79"/>
      <c r="I115" s="79"/>
    </row>
    <row r="116" spans="1:9" ht="36" customHeight="1">
      <c r="A116" s="107"/>
      <c r="B116" s="100" t="s">
        <v>59</v>
      </c>
      <c r="C116" s="100"/>
      <c r="D116" s="100"/>
      <c r="E116" s="100"/>
      <c r="F116" s="100"/>
      <c r="G116" s="79"/>
      <c r="H116" s="79"/>
      <c r="I116" s="79"/>
    </row>
    <row r="117" spans="1:9" ht="36" customHeight="1">
      <c r="A117" s="107"/>
      <c r="B117" s="101" t="s">
        <v>60</v>
      </c>
      <c r="C117" s="101"/>
      <c r="D117" s="101"/>
      <c r="E117" s="94">
        <v>1210</v>
      </c>
      <c r="F117" s="91"/>
      <c r="G117" s="79"/>
      <c r="H117" s="79"/>
      <c r="I117" s="79"/>
    </row>
    <row r="118" spans="1:9" ht="36" customHeight="1">
      <c r="A118" s="107"/>
      <c r="B118" s="98" t="s">
        <v>61</v>
      </c>
      <c r="C118" s="98"/>
      <c r="D118" s="98"/>
      <c r="E118" s="94">
        <v>1220</v>
      </c>
      <c r="F118" s="89"/>
      <c r="G118" s="79"/>
      <c r="H118" s="79"/>
      <c r="I118" s="79"/>
    </row>
    <row r="119" spans="1:9" ht="36" customHeight="1">
      <c r="A119" s="107"/>
      <c r="B119" s="98" t="s">
        <v>62</v>
      </c>
      <c r="C119" s="98"/>
      <c r="D119" s="98"/>
      <c r="E119" s="94">
        <v>1230</v>
      </c>
      <c r="F119" s="89"/>
      <c r="G119" s="79"/>
      <c r="H119" s="79"/>
      <c r="I119" s="79"/>
    </row>
    <row r="120" spans="1:9" ht="36" customHeight="1">
      <c r="A120" s="107"/>
      <c r="B120" s="98" t="s">
        <v>63</v>
      </c>
      <c r="C120" s="98"/>
      <c r="D120" s="98"/>
      <c r="E120" s="94">
        <v>1240</v>
      </c>
      <c r="F120" s="89"/>
      <c r="G120" s="79"/>
      <c r="H120" s="79"/>
      <c r="I120" s="79"/>
    </row>
    <row r="121" spans="1:9" ht="36" customHeight="1">
      <c r="A121" s="107"/>
      <c r="B121" s="98" t="s">
        <v>65</v>
      </c>
      <c r="C121" s="98"/>
      <c r="D121" s="98"/>
      <c r="E121" s="94">
        <v>1250</v>
      </c>
      <c r="F121" s="89"/>
      <c r="G121" s="79"/>
      <c r="H121" s="79"/>
      <c r="I121" s="79"/>
    </row>
    <row r="122" spans="1:9" ht="36" customHeight="1">
      <c r="A122" s="107"/>
      <c r="B122" s="98" t="s">
        <v>64</v>
      </c>
      <c r="C122" s="98"/>
      <c r="D122" s="98"/>
      <c r="E122" s="94">
        <v>1260</v>
      </c>
      <c r="F122" s="89"/>
      <c r="G122" s="79"/>
      <c r="H122" s="79"/>
      <c r="I122" s="79"/>
    </row>
    <row r="123" spans="1:15" ht="36" customHeight="1">
      <c r="A123" s="99" t="s">
        <v>123</v>
      </c>
      <c r="B123" s="99"/>
      <c r="C123" s="99"/>
      <c r="D123" s="99"/>
      <c r="E123" s="99"/>
      <c r="F123" s="99"/>
      <c r="G123" s="96"/>
      <c r="H123" s="92"/>
      <c r="I123" s="79"/>
      <c r="J123" s="97"/>
      <c r="K123" s="97"/>
      <c r="L123" s="97"/>
      <c r="M123" s="97"/>
      <c r="N123" s="97"/>
      <c r="O123" s="97"/>
    </row>
    <row r="124" spans="1:15" ht="36" customHeight="1">
      <c r="A124" s="79"/>
      <c r="B124" s="98" t="s">
        <v>126</v>
      </c>
      <c r="C124" s="98"/>
      <c r="D124" s="98"/>
      <c r="E124" s="94">
        <v>1400</v>
      </c>
      <c r="F124" s="91"/>
      <c r="G124" s="92"/>
      <c r="H124" s="92"/>
      <c r="I124" s="92"/>
      <c r="J124" s="75"/>
      <c r="K124" s="76"/>
      <c r="L124" s="74"/>
      <c r="M124" s="74"/>
      <c r="N124" s="75"/>
      <c r="O124" s="76"/>
    </row>
    <row r="125" spans="1:6" ht="36" customHeight="1">
      <c r="A125" s="77"/>
      <c r="B125" s="77"/>
      <c r="C125" s="77"/>
      <c r="D125" s="77"/>
      <c r="E125" s="77"/>
      <c r="F125" s="78"/>
    </row>
    <row r="126" spans="1:6" ht="36" customHeight="1">
      <c r="A126" s="77"/>
      <c r="B126" s="77"/>
      <c r="C126" s="77"/>
      <c r="D126" s="77"/>
      <c r="E126" s="77"/>
      <c r="F126" s="78"/>
    </row>
    <row r="127" spans="1:6" ht="36" customHeight="1">
      <c r="A127" s="77"/>
      <c r="B127" s="77"/>
      <c r="C127" s="77"/>
      <c r="D127" s="77"/>
      <c r="E127" s="77"/>
      <c r="F127" s="78"/>
    </row>
    <row r="128" spans="1:6" ht="36" customHeight="1">
      <c r="A128" s="77"/>
      <c r="B128" s="77"/>
      <c r="C128" s="77"/>
      <c r="D128" s="77"/>
      <c r="E128" s="77"/>
      <c r="F128" s="78"/>
    </row>
    <row r="129" spans="1:6" ht="36" customHeight="1">
      <c r="A129" s="77"/>
      <c r="B129" s="77"/>
      <c r="C129" s="77"/>
      <c r="D129" s="77"/>
      <c r="E129" s="77"/>
      <c r="F129" s="78"/>
    </row>
    <row r="130" spans="1:6" ht="36" customHeight="1">
      <c r="A130" s="77"/>
      <c r="B130" s="77"/>
      <c r="C130" s="77"/>
      <c r="D130" s="77"/>
      <c r="E130" s="77"/>
      <c r="F130" s="78"/>
    </row>
    <row r="131" spans="1:6" ht="36" customHeight="1">
      <c r="A131" s="77"/>
      <c r="B131" s="77"/>
      <c r="C131" s="77"/>
      <c r="D131" s="77"/>
      <c r="E131" s="77"/>
      <c r="F131" s="78"/>
    </row>
    <row r="132" spans="1:6" ht="36" customHeight="1">
      <c r="A132" s="77"/>
      <c r="B132" s="77"/>
      <c r="C132" s="77"/>
      <c r="D132" s="77"/>
      <c r="E132" s="77"/>
      <c r="F132" s="78"/>
    </row>
    <row r="133" spans="1:6" ht="36" customHeight="1">
      <c r="A133" s="77"/>
      <c r="B133" s="77"/>
      <c r="C133" s="77"/>
      <c r="D133" s="77"/>
      <c r="E133" s="77"/>
      <c r="F133" s="78"/>
    </row>
    <row r="134" spans="1:6" ht="36" customHeight="1">
      <c r="A134" s="77"/>
      <c r="B134" s="77"/>
      <c r="C134" s="77"/>
      <c r="D134" s="77"/>
      <c r="E134" s="77"/>
      <c r="F134" s="78"/>
    </row>
    <row r="135" spans="1:6" ht="36" customHeight="1">
      <c r="A135" s="77"/>
      <c r="B135" s="77"/>
      <c r="C135" s="77"/>
      <c r="D135" s="77"/>
      <c r="E135" s="77"/>
      <c r="F135" s="78"/>
    </row>
    <row r="136" spans="1:6" ht="36" customHeight="1">
      <c r="A136" s="77"/>
      <c r="B136" s="77"/>
      <c r="C136" s="77"/>
      <c r="D136" s="77"/>
      <c r="E136" s="77"/>
      <c r="F136" s="78"/>
    </row>
    <row r="137" spans="1:6" ht="36" customHeight="1">
      <c r="A137" s="77"/>
      <c r="B137" s="77"/>
      <c r="C137" s="77"/>
      <c r="D137" s="77"/>
      <c r="E137" s="77"/>
      <c r="F137" s="78"/>
    </row>
    <row r="138" spans="1:6" ht="36" customHeight="1">
      <c r="A138" s="77"/>
      <c r="B138" s="77"/>
      <c r="C138" s="77"/>
      <c r="D138" s="77"/>
      <c r="E138" s="77"/>
      <c r="F138" s="78"/>
    </row>
    <row r="139" spans="1:6" ht="36" customHeight="1">
      <c r="A139" s="77"/>
      <c r="B139" s="77"/>
      <c r="C139" s="77"/>
      <c r="D139" s="77"/>
      <c r="E139" s="77"/>
      <c r="F139" s="78"/>
    </row>
    <row r="140" spans="1:6" ht="36" customHeight="1">
      <c r="A140" s="77"/>
      <c r="B140" s="77"/>
      <c r="C140" s="77"/>
      <c r="D140" s="77"/>
      <c r="E140" s="77"/>
      <c r="F140" s="78"/>
    </row>
    <row r="141" spans="1:6" ht="36" customHeight="1">
      <c r="A141" s="77"/>
      <c r="B141" s="77"/>
      <c r="C141" s="77"/>
      <c r="D141" s="77"/>
      <c r="E141" s="77"/>
      <c r="F141" s="78"/>
    </row>
    <row r="142" spans="1:6" ht="36" customHeight="1">
      <c r="A142" s="77"/>
      <c r="B142" s="77"/>
      <c r="C142" s="77"/>
      <c r="D142" s="77"/>
      <c r="E142" s="77"/>
      <c r="F142" s="78"/>
    </row>
    <row r="143" spans="1:6" ht="36" customHeight="1">
      <c r="A143" s="77"/>
      <c r="B143" s="77"/>
      <c r="C143" s="77"/>
      <c r="D143" s="77"/>
      <c r="E143" s="77"/>
      <c r="F143" s="78"/>
    </row>
    <row r="144" spans="1:6" ht="36" customHeight="1">
      <c r="A144" s="77"/>
      <c r="B144" s="77"/>
      <c r="C144" s="77"/>
      <c r="D144" s="77"/>
      <c r="E144" s="77"/>
      <c r="F144" s="78"/>
    </row>
    <row r="145" spans="1:6" ht="36" customHeight="1">
      <c r="A145" s="77"/>
      <c r="B145" s="77"/>
      <c r="C145" s="77"/>
      <c r="D145" s="77"/>
      <c r="E145" s="77"/>
      <c r="F145" s="78"/>
    </row>
    <row r="146" spans="1:6" ht="36" customHeight="1">
      <c r="A146" s="77"/>
      <c r="B146" s="77"/>
      <c r="C146" s="77"/>
      <c r="D146" s="77"/>
      <c r="E146" s="77"/>
      <c r="F146" s="78"/>
    </row>
    <row r="147" spans="1:6" ht="36" customHeight="1">
      <c r="A147" s="77"/>
      <c r="B147" s="77"/>
      <c r="C147" s="77"/>
      <c r="D147" s="77"/>
      <c r="E147" s="77"/>
      <c r="F147" s="78"/>
    </row>
    <row r="148" spans="1:6" ht="36" customHeight="1">
      <c r="A148" s="77"/>
      <c r="B148" s="77"/>
      <c r="C148" s="77"/>
      <c r="D148" s="77"/>
      <c r="E148" s="77"/>
      <c r="F148" s="78"/>
    </row>
    <row r="149" spans="1:6" ht="36" customHeight="1">
      <c r="A149" s="71"/>
      <c r="B149" s="71"/>
      <c r="C149" s="71"/>
      <c r="D149" s="71"/>
      <c r="E149" s="71"/>
      <c r="F149" s="78"/>
    </row>
    <row r="150" spans="1:6" ht="36" customHeight="1">
      <c r="A150" s="71"/>
      <c r="B150" s="71"/>
      <c r="C150" s="71"/>
      <c r="D150" s="71"/>
      <c r="E150" s="71"/>
      <c r="F150" s="78"/>
    </row>
    <row r="151" spans="1:6" ht="36" customHeight="1">
      <c r="A151" s="71"/>
      <c r="B151" s="71"/>
      <c r="C151" s="71"/>
      <c r="D151" s="71"/>
      <c r="E151" s="71"/>
      <c r="F151" s="78"/>
    </row>
    <row r="152" spans="1:6" ht="36" customHeight="1">
      <c r="A152" s="71"/>
      <c r="B152" s="71"/>
      <c r="C152" s="71"/>
      <c r="D152" s="71"/>
      <c r="E152" s="71"/>
      <c r="F152" s="78"/>
    </row>
    <row r="153" spans="1:6" ht="36" customHeight="1">
      <c r="A153" s="71"/>
      <c r="B153" s="71"/>
      <c r="C153" s="71"/>
      <c r="D153" s="71"/>
      <c r="E153" s="71"/>
      <c r="F153" s="78"/>
    </row>
    <row r="154" spans="1:6" ht="36" customHeight="1">
      <c r="A154" s="71"/>
      <c r="B154" s="71"/>
      <c r="C154" s="71"/>
      <c r="D154" s="71"/>
      <c r="E154" s="71"/>
      <c r="F154" s="78"/>
    </row>
    <row r="155" spans="1:6" ht="36" customHeight="1">
      <c r="A155" s="71"/>
      <c r="B155" s="71"/>
      <c r="C155" s="71"/>
      <c r="D155" s="71"/>
      <c r="E155" s="71"/>
      <c r="F155" s="78"/>
    </row>
    <row r="156" spans="1:6" ht="36" customHeight="1">
      <c r="A156" s="71"/>
      <c r="B156" s="71"/>
      <c r="C156" s="71"/>
      <c r="D156" s="71"/>
      <c r="E156" s="71"/>
      <c r="F156" s="78"/>
    </row>
    <row r="157" spans="1:6" ht="36" customHeight="1">
      <c r="A157" s="71"/>
      <c r="B157" s="71"/>
      <c r="C157" s="71"/>
      <c r="D157" s="71"/>
      <c r="E157" s="71"/>
      <c r="F157" s="78"/>
    </row>
    <row r="158" spans="1:6" ht="36" customHeight="1">
      <c r="A158" s="71"/>
      <c r="B158" s="71"/>
      <c r="C158" s="71"/>
      <c r="D158" s="71"/>
      <c r="E158" s="71"/>
      <c r="F158" s="78"/>
    </row>
    <row r="159" spans="1:6" ht="36" customHeight="1">
      <c r="A159" s="71"/>
      <c r="B159" s="71"/>
      <c r="C159" s="71"/>
      <c r="D159" s="71"/>
      <c r="E159" s="71"/>
      <c r="F159" s="78"/>
    </row>
    <row r="160" spans="1:6" ht="36" customHeight="1">
      <c r="A160" s="71"/>
      <c r="B160" s="71"/>
      <c r="C160" s="71"/>
      <c r="D160" s="71"/>
      <c r="E160" s="71"/>
      <c r="F160" s="78"/>
    </row>
    <row r="161" spans="1:6" ht="36" customHeight="1">
      <c r="A161" s="71"/>
      <c r="B161" s="71"/>
      <c r="C161" s="71"/>
      <c r="D161" s="71"/>
      <c r="E161" s="71"/>
      <c r="F161" s="78"/>
    </row>
    <row r="162" spans="1:6" ht="36" customHeight="1">
      <c r="A162" s="71"/>
      <c r="B162" s="71"/>
      <c r="C162" s="71"/>
      <c r="D162" s="71"/>
      <c r="E162" s="71"/>
      <c r="F162" s="78"/>
    </row>
    <row r="163" spans="1:6" ht="36" customHeight="1">
      <c r="A163" s="71"/>
      <c r="B163" s="71"/>
      <c r="C163" s="71"/>
      <c r="D163" s="71"/>
      <c r="E163" s="71"/>
      <c r="F163" s="78"/>
    </row>
    <row r="164" spans="1:6" ht="36" customHeight="1">
      <c r="A164" s="71"/>
      <c r="B164" s="71"/>
      <c r="C164" s="71"/>
      <c r="D164" s="71"/>
      <c r="E164" s="71"/>
      <c r="F164" s="78"/>
    </row>
    <row r="165" spans="1:6" ht="36" customHeight="1">
      <c r="A165" s="71"/>
      <c r="B165" s="71"/>
      <c r="C165" s="71"/>
      <c r="D165" s="71"/>
      <c r="E165" s="71"/>
      <c r="F165" s="78"/>
    </row>
    <row r="166" spans="1:6" ht="36" customHeight="1">
      <c r="A166" s="71"/>
      <c r="B166" s="71"/>
      <c r="C166" s="71"/>
      <c r="D166" s="71"/>
      <c r="E166" s="71"/>
      <c r="F166" s="78"/>
    </row>
    <row r="167" spans="1:6" ht="36" customHeight="1">
      <c r="A167" s="71"/>
      <c r="B167" s="71"/>
      <c r="C167" s="71"/>
      <c r="D167" s="71"/>
      <c r="E167" s="71"/>
      <c r="F167" s="78"/>
    </row>
    <row r="168" spans="1:6" ht="36" customHeight="1">
      <c r="A168" s="71"/>
      <c r="B168" s="71"/>
      <c r="C168" s="71"/>
      <c r="D168" s="71"/>
      <c r="E168" s="71"/>
      <c r="F168" s="78"/>
    </row>
    <row r="169" spans="1:6" ht="36" customHeight="1">
      <c r="A169" s="71"/>
      <c r="B169" s="71"/>
      <c r="C169" s="71"/>
      <c r="D169" s="71"/>
      <c r="E169" s="71"/>
      <c r="F169" s="78"/>
    </row>
    <row r="170" spans="1:6" ht="36" customHeight="1">
      <c r="A170" s="71"/>
      <c r="B170" s="71"/>
      <c r="C170" s="71"/>
      <c r="D170" s="71"/>
      <c r="E170" s="71"/>
      <c r="F170" s="78"/>
    </row>
    <row r="171" spans="1:6" ht="36" customHeight="1">
      <c r="A171" s="71"/>
      <c r="B171" s="71"/>
      <c r="C171" s="71"/>
      <c r="D171" s="71"/>
      <c r="E171" s="71"/>
      <c r="F171" s="78"/>
    </row>
    <row r="172" spans="1:6" ht="36" customHeight="1">
      <c r="A172" s="71"/>
      <c r="B172" s="71"/>
      <c r="C172" s="71"/>
      <c r="D172" s="71"/>
      <c r="E172" s="71"/>
      <c r="F172" s="78"/>
    </row>
    <row r="173" spans="1:6" ht="36" customHeight="1">
      <c r="A173" s="71"/>
      <c r="B173" s="71"/>
      <c r="C173" s="71"/>
      <c r="D173" s="71"/>
      <c r="E173" s="71"/>
      <c r="F173" s="78"/>
    </row>
    <row r="174" spans="1:6" ht="36" customHeight="1">
      <c r="A174" s="71"/>
      <c r="B174" s="71"/>
      <c r="C174" s="71"/>
      <c r="D174" s="71"/>
      <c r="E174" s="71"/>
      <c r="F174" s="78"/>
    </row>
    <row r="175" spans="1:6" ht="36" customHeight="1">
      <c r="A175" s="71"/>
      <c r="B175" s="71"/>
      <c r="C175" s="71"/>
      <c r="D175" s="71"/>
      <c r="E175" s="71"/>
      <c r="F175" s="78"/>
    </row>
    <row r="176" spans="1:6" ht="36" customHeight="1">
      <c r="A176" s="71"/>
      <c r="B176" s="71"/>
      <c r="C176" s="71"/>
      <c r="D176" s="71"/>
      <c r="E176" s="71"/>
      <c r="F176" s="78"/>
    </row>
    <row r="177" spans="1:6" ht="36" customHeight="1">
      <c r="A177" s="71"/>
      <c r="B177" s="71"/>
      <c r="C177" s="71"/>
      <c r="D177" s="71"/>
      <c r="E177" s="71"/>
      <c r="F177" s="78"/>
    </row>
    <row r="178" spans="1:6" ht="36" customHeight="1">
      <c r="A178" s="71"/>
      <c r="B178" s="71"/>
      <c r="C178" s="71"/>
      <c r="D178" s="71"/>
      <c r="E178" s="71"/>
      <c r="F178" s="78"/>
    </row>
  </sheetData>
  <sheetProtection selectLockedCells="1"/>
  <mergeCells count="136">
    <mergeCell ref="B106:D106"/>
    <mergeCell ref="B109:D109"/>
    <mergeCell ref="A73:A81"/>
    <mergeCell ref="A83:A86"/>
    <mergeCell ref="A88:A95"/>
    <mergeCell ref="A111:A122"/>
    <mergeCell ref="A55:A67"/>
    <mergeCell ref="A41:A53"/>
    <mergeCell ref="A69:A71"/>
    <mergeCell ref="A97:A109"/>
    <mergeCell ref="B98:D98"/>
    <mergeCell ref="B46:D46"/>
    <mergeCell ref="B53:D53"/>
    <mergeCell ref="B52:D52"/>
    <mergeCell ref="B58:D58"/>
    <mergeCell ref="B63:D63"/>
    <mergeCell ref="B64:D64"/>
    <mergeCell ref="B67:D67"/>
    <mergeCell ref="B71:D71"/>
    <mergeCell ref="B103:D103"/>
    <mergeCell ref="B104:D104"/>
    <mergeCell ref="B105:D105"/>
    <mergeCell ref="B107:D107"/>
    <mergeCell ref="B108:D108"/>
    <mergeCell ref="B19:D19"/>
    <mergeCell ref="B20:D20"/>
    <mergeCell ref="B21:D21"/>
    <mergeCell ref="A2:F2"/>
    <mergeCell ref="A7:A15"/>
    <mergeCell ref="B99:D99"/>
    <mergeCell ref="B100:D100"/>
    <mergeCell ref="B101:D101"/>
    <mergeCell ref="B102:D102"/>
    <mergeCell ref="B22:D22"/>
    <mergeCell ref="B30:F30"/>
    <mergeCell ref="B31:D31"/>
    <mergeCell ref="B32:D32"/>
    <mergeCell ref="B33:D33"/>
    <mergeCell ref="B34:D34"/>
    <mergeCell ref="B10:D10"/>
    <mergeCell ref="B11:D11"/>
    <mergeCell ref="B12:F12"/>
    <mergeCell ref="B13:D13"/>
    <mergeCell ref="B14:F14"/>
    <mergeCell ref="B15:D15"/>
    <mergeCell ref="A16:F16"/>
    <mergeCell ref="B17:F17"/>
    <mergeCell ref="B18:D18"/>
    <mergeCell ref="A1:F1"/>
    <mergeCell ref="A3:F3"/>
    <mergeCell ref="A4:A5"/>
    <mergeCell ref="B4:D4"/>
    <mergeCell ref="B5:D5"/>
    <mergeCell ref="A6:F6"/>
    <mergeCell ref="B7:F7"/>
    <mergeCell ref="B8:D8"/>
    <mergeCell ref="B9:D9"/>
    <mergeCell ref="B47:F47"/>
    <mergeCell ref="B48:D48"/>
    <mergeCell ref="B49:D49"/>
    <mergeCell ref="B50:D50"/>
    <mergeCell ref="B51:D51"/>
    <mergeCell ref="B37:D37"/>
    <mergeCell ref="A40:F40"/>
    <mergeCell ref="B41:F41"/>
    <mergeCell ref="B42:D42"/>
    <mergeCell ref="B43:D43"/>
    <mergeCell ref="B44:D44"/>
    <mergeCell ref="B45:D45"/>
    <mergeCell ref="B38:D38"/>
    <mergeCell ref="B39:D39"/>
    <mergeCell ref="A17:A39"/>
    <mergeCell ref="B26:D26"/>
    <mergeCell ref="B27:D27"/>
    <mergeCell ref="B28:D28"/>
    <mergeCell ref="B23:D23"/>
    <mergeCell ref="B36:D36"/>
    <mergeCell ref="B35:D35"/>
    <mergeCell ref="B24:D24"/>
    <mergeCell ref="B25:F25"/>
    <mergeCell ref="B29:D29"/>
    <mergeCell ref="A54:F54"/>
    <mergeCell ref="B55:D55"/>
    <mergeCell ref="B56:D56"/>
    <mergeCell ref="B57:D57"/>
    <mergeCell ref="B65:D65"/>
    <mergeCell ref="B66:D66"/>
    <mergeCell ref="A68:F68"/>
    <mergeCell ref="B59:D59"/>
    <mergeCell ref="B60:D60"/>
    <mergeCell ref="B61:D61"/>
    <mergeCell ref="B62:D62"/>
    <mergeCell ref="B69:D69"/>
    <mergeCell ref="B70:D70"/>
    <mergeCell ref="A72:F72"/>
    <mergeCell ref="B73:F73"/>
    <mergeCell ref="B74:D74"/>
    <mergeCell ref="B75:F75"/>
    <mergeCell ref="B76:D76"/>
    <mergeCell ref="B83:D83"/>
    <mergeCell ref="B84:D84"/>
    <mergeCell ref="B80:D80"/>
    <mergeCell ref="B81:D81"/>
    <mergeCell ref="B82:D82"/>
    <mergeCell ref="B85:D85"/>
    <mergeCell ref="B86:D86"/>
    <mergeCell ref="B77:D77"/>
    <mergeCell ref="B78:D78"/>
    <mergeCell ref="B79:D79"/>
    <mergeCell ref="A96:F96"/>
    <mergeCell ref="B97:D97"/>
    <mergeCell ref="E97:F97"/>
    <mergeCell ref="B88:D88"/>
    <mergeCell ref="B92:D92"/>
    <mergeCell ref="B93:D93"/>
    <mergeCell ref="B94:D94"/>
    <mergeCell ref="B87:D87"/>
    <mergeCell ref="B89:D89"/>
    <mergeCell ref="B90:D90"/>
    <mergeCell ref="B91:D91"/>
    <mergeCell ref="B95:D95"/>
    <mergeCell ref="B120:D120"/>
    <mergeCell ref="B121:D121"/>
    <mergeCell ref="B122:D122"/>
    <mergeCell ref="B124:D124"/>
    <mergeCell ref="A123:F123"/>
    <mergeCell ref="A110:F110"/>
    <mergeCell ref="B111:F111"/>
    <mergeCell ref="B112:D112"/>
    <mergeCell ref="B113:D113"/>
    <mergeCell ref="B114:D114"/>
    <mergeCell ref="B115:D115"/>
    <mergeCell ref="B118:D118"/>
    <mergeCell ref="B119:D119"/>
    <mergeCell ref="B117:D117"/>
    <mergeCell ref="B116:F116"/>
  </mergeCells>
  <dataValidations count="1">
    <dataValidation type="list" allowBlank="1" showInputMessage="1" showErrorMessage="1" sqref="F4:F5">
      <formula1>$H$4:$H$5</formula1>
    </dataValidation>
  </dataValidation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 topLeftCell="A115">
      <selection activeCell="F156" sqref="F156"/>
    </sheetView>
  </sheetViews>
  <sheetFormatPr defaultColWidth="9.140625" defaultRowHeight="26.25" customHeight="1"/>
  <cols>
    <col min="2" max="2" width="68.00390625" style="0" customWidth="1"/>
    <col min="3" max="3" width="5.28125" style="0" customWidth="1"/>
    <col min="4" max="4" width="16.28125" style="0" customWidth="1"/>
    <col min="5" max="5" width="5.28125" style="0" customWidth="1"/>
    <col min="6" max="6" width="14.8515625" style="0" customWidth="1"/>
    <col min="7" max="11" width="5.28125" style="0" hidden="1" customWidth="1"/>
    <col min="12" max="12" width="9.140625" style="0" hidden="1" customWidth="1"/>
    <col min="13" max="13" width="9.140625" style="0" customWidth="1"/>
  </cols>
  <sheetData>
    <row r="1" spans="1:6" ht="26.25" customHeight="1">
      <c r="A1" s="118" t="s">
        <v>79</v>
      </c>
      <c r="B1" s="119"/>
      <c r="C1" s="119"/>
      <c r="D1" s="119"/>
      <c r="E1" s="119"/>
      <c r="F1" s="120"/>
    </row>
    <row r="2" spans="1:6" ht="75.75" customHeight="1">
      <c r="A2" s="176" t="s">
        <v>78</v>
      </c>
      <c r="B2" s="177"/>
      <c r="C2" s="177"/>
      <c r="D2" s="177"/>
      <c r="E2" s="177"/>
      <c r="F2" s="178"/>
    </row>
    <row r="3" spans="1:6" ht="26.25" customHeight="1">
      <c r="A3" s="49" t="s">
        <v>2</v>
      </c>
      <c r="B3" s="50"/>
      <c r="C3" s="50"/>
      <c r="D3" s="50"/>
      <c r="E3" s="50"/>
      <c r="F3" s="51"/>
    </row>
    <row r="4" spans="1:6" ht="26.25" customHeight="1">
      <c r="A4" s="121"/>
      <c r="B4" s="123" t="s">
        <v>3</v>
      </c>
      <c r="C4" s="124"/>
      <c r="D4" s="125"/>
      <c r="E4" s="3">
        <v>10</v>
      </c>
      <c r="F4" s="38" t="str">
        <f>'Corporation Tax Data Entry'!F4</f>
        <v>Yes</v>
      </c>
    </row>
    <row r="5" spans="1:6" ht="26.25" customHeight="1">
      <c r="A5" s="122"/>
      <c r="B5" s="123" t="s">
        <v>4</v>
      </c>
      <c r="C5" s="124"/>
      <c r="D5" s="125"/>
      <c r="E5" s="3">
        <v>20</v>
      </c>
      <c r="F5" s="38" t="str">
        <f>'Corporation Tax Data Entry'!F5</f>
        <v>No</v>
      </c>
    </row>
    <row r="6" spans="1:6" ht="26.25" customHeight="1">
      <c r="A6" s="132" t="s">
        <v>5</v>
      </c>
      <c r="B6" s="133"/>
      <c r="C6" s="133"/>
      <c r="D6" s="133"/>
      <c r="E6" s="133"/>
      <c r="F6" s="134"/>
    </row>
    <row r="7" spans="1:6" ht="26.25" customHeight="1">
      <c r="A7" s="116"/>
      <c r="B7" s="14" t="s">
        <v>6</v>
      </c>
      <c r="C7" s="41"/>
      <c r="D7" s="41"/>
      <c r="E7" s="41"/>
      <c r="F7" s="42"/>
    </row>
    <row r="8" spans="1:6" ht="26.25" customHeight="1">
      <c r="A8" s="117"/>
      <c r="B8" s="129" t="s">
        <v>80</v>
      </c>
      <c r="C8" s="130"/>
      <c r="D8" s="131"/>
      <c r="E8" s="4">
        <v>30</v>
      </c>
      <c r="F8" s="35">
        <f>'Corporation Tax Data Entry'!F8</f>
        <v>0</v>
      </c>
    </row>
    <row r="9" spans="1:6" ht="26.25" customHeight="1">
      <c r="A9" s="117"/>
      <c r="B9" s="129" t="s">
        <v>7</v>
      </c>
      <c r="C9" s="130"/>
      <c r="D9" s="131"/>
      <c r="E9" s="4">
        <v>40</v>
      </c>
      <c r="F9" s="35">
        <f>'Corporation Tax Data Entry'!F9</f>
        <v>0</v>
      </c>
    </row>
    <row r="10" spans="1:6" ht="26.25" customHeight="1">
      <c r="A10" s="117"/>
      <c r="B10" s="129" t="s">
        <v>8</v>
      </c>
      <c r="C10" s="130"/>
      <c r="D10" s="131"/>
      <c r="E10" s="4">
        <v>50</v>
      </c>
      <c r="F10" s="35">
        <f>'Corporation Tax Data Entry'!F10</f>
        <v>0</v>
      </c>
    </row>
    <row r="11" spans="1:6" ht="26.25" customHeight="1">
      <c r="A11" s="117"/>
      <c r="B11" s="129" t="s">
        <v>9</v>
      </c>
      <c r="C11" s="130"/>
      <c r="D11" s="131"/>
      <c r="E11" s="4">
        <v>60</v>
      </c>
      <c r="F11" s="35">
        <f>'Corporation Tax Data Entry'!F11</f>
        <v>0</v>
      </c>
    </row>
    <row r="12" spans="1:6" ht="26.25" customHeight="1">
      <c r="A12" s="117"/>
      <c r="B12" s="126" t="s">
        <v>81</v>
      </c>
      <c r="C12" s="127"/>
      <c r="D12" s="128"/>
      <c r="E12" s="5">
        <v>70</v>
      </c>
      <c r="F12" s="6">
        <f>SUM(F8:F11)</f>
        <v>0</v>
      </c>
    </row>
    <row r="13" spans="1:6" ht="26.25" customHeight="1">
      <c r="A13" s="117"/>
      <c r="B13" s="126" t="s">
        <v>10</v>
      </c>
      <c r="C13" s="127"/>
      <c r="D13" s="127"/>
      <c r="E13" s="127"/>
      <c r="F13" s="128"/>
    </row>
    <row r="14" spans="1:6" ht="26.25" customHeight="1">
      <c r="A14" s="117"/>
      <c r="B14" s="129" t="s">
        <v>11</v>
      </c>
      <c r="C14" s="130"/>
      <c r="D14" s="131"/>
      <c r="E14" s="4">
        <v>80</v>
      </c>
      <c r="F14" s="35">
        <f>'Corporation Tax Data Entry'!F13</f>
        <v>0</v>
      </c>
    </row>
    <row r="15" spans="1:6" ht="26.25" customHeight="1">
      <c r="A15" s="117"/>
      <c r="B15" s="126" t="s">
        <v>152</v>
      </c>
      <c r="C15" s="127"/>
      <c r="D15" s="128"/>
      <c r="E15" s="5">
        <v>90</v>
      </c>
      <c r="F15" s="6">
        <f>SUM(F12-F14)</f>
        <v>0</v>
      </c>
    </row>
    <row r="16" spans="1:8" ht="26.25" customHeight="1">
      <c r="A16" s="117"/>
      <c r="B16" s="126" t="s">
        <v>12</v>
      </c>
      <c r="C16" s="127"/>
      <c r="D16" s="127"/>
      <c r="E16" s="55" t="s">
        <v>159</v>
      </c>
      <c r="F16" s="56" t="str">
        <f>IF(F12-(F14+F17)=0,E16,H16)</f>
        <v>−</v>
      </c>
      <c r="G16" s="52"/>
      <c r="H16" s="7" t="s">
        <v>73</v>
      </c>
    </row>
    <row r="17" spans="1:8" ht="26.25" customHeight="1" thickBot="1">
      <c r="A17" s="147"/>
      <c r="B17" s="43" t="s">
        <v>12</v>
      </c>
      <c r="C17" s="44"/>
      <c r="D17" s="45"/>
      <c r="E17" s="30">
        <v>100</v>
      </c>
      <c r="F17" s="35">
        <f>'Corporation Tax Data Entry'!F15</f>
        <v>0</v>
      </c>
      <c r="H17" s="52"/>
    </row>
    <row r="18" spans="1:6" ht="26.25" customHeight="1">
      <c r="A18" s="138" t="s">
        <v>51</v>
      </c>
      <c r="B18" s="139"/>
      <c r="C18" s="139"/>
      <c r="D18" s="139"/>
      <c r="E18" s="139"/>
      <c r="F18" s="140"/>
    </row>
    <row r="19" spans="1:6" ht="26.25" customHeight="1">
      <c r="A19" s="116"/>
      <c r="B19" s="126" t="s">
        <v>15</v>
      </c>
      <c r="C19" s="127"/>
      <c r="D19" s="127"/>
      <c r="E19" s="127"/>
      <c r="F19" s="128"/>
    </row>
    <row r="20" spans="1:6" ht="26.25" customHeight="1">
      <c r="A20" s="117"/>
      <c r="B20" s="135" t="s">
        <v>112</v>
      </c>
      <c r="C20" s="136"/>
      <c r="D20" s="137"/>
      <c r="E20" s="40">
        <v>170</v>
      </c>
      <c r="F20" s="35">
        <f>'Corporation Tax Data Entry'!F18</f>
        <v>0</v>
      </c>
    </row>
    <row r="21" spans="1:6" ht="26.25" customHeight="1">
      <c r="A21" s="117"/>
      <c r="B21" s="135" t="s">
        <v>113</v>
      </c>
      <c r="C21" s="136"/>
      <c r="D21" s="137"/>
      <c r="E21" s="40">
        <v>180</v>
      </c>
      <c r="F21" s="35">
        <f>'Corporation Tax Data Entry'!F19</f>
        <v>0</v>
      </c>
    </row>
    <row r="22" spans="1:6" ht="26.25" customHeight="1">
      <c r="A22" s="117"/>
      <c r="B22" s="135" t="s">
        <v>13</v>
      </c>
      <c r="C22" s="136"/>
      <c r="D22" s="137"/>
      <c r="E22" s="40">
        <v>190</v>
      </c>
      <c r="F22" s="35">
        <f>'Corporation Tax Data Entry'!F20</f>
        <v>0</v>
      </c>
    </row>
    <row r="23" spans="1:6" ht="26.25" customHeight="1">
      <c r="A23" s="117"/>
      <c r="B23" s="135" t="s">
        <v>14</v>
      </c>
      <c r="C23" s="136"/>
      <c r="D23" s="137"/>
      <c r="E23" s="40">
        <v>200</v>
      </c>
      <c r="F23" s="35">
        <f>'Corporation Tax Data Entry'!F21</f>
        <v>0</v>
      </c>
    </row>
    <row r="24" spans="1:6" ht="26.25" customHeight="1">
      <c r="A24" s="117"/>
      <c r="B24" s="135" t="s">
        <v>111</v>
      </c>
      <c r="C24" s="136"/>
      <c r="D24" s="137"/>
      <c r="E24" s="40">
        <v>210</v>
      </c>
      <c r="F24" s="35">
        <f>'Corporation Tax Data Entry'!F22</f>
        <v>0</v>
      </c>
    </row>
    <row r="25" spans="1:6" ht="26.25" customHeight="1">
      <c r="A25" s="117"/>
      <c r="B25" s="135" t="s">
        <v>118</v>
      </c>
      <c r="C25" s="136"/>
      <c r="D25" s="137"/>
      <c r="E25" s="40">
        <v>220</v>
      </c>
      <c r="F25" s="35">
        <f>'Corporation Tax Data Entry'!F23</f>
        <v>0</v>
      </c>
    </row>
    <row r="26" spans="1:6" ht="26.25" customHeight="1">
      <c r="A26" s="117"/>
      <c r="B26" s="126" t="s">
        <v>120</v>
      </c>
      <c r="C26" s="127"/>
      <c r="D26" s="128"/>
      <c r="E26" s="5">
        <v>230</v>
      </c>
      <c r="F26" s="6">
        <f>SUM(F20:F25)</f>
        <v>0</v>
      </c>
    </row>
    <row r="27" spans="1:6" ht="26.25" customHeight="1">
      <c r="A27" s="117"/>
      <c r="B27" s="126" t="s">
        <v>16</v>
      </c>
      <c r="C27" s="127"/>
      <c r="D27" s="127"/>
      <c r="E27" s="41"/>
      <c r="F27" s="42"/>
    </row>
    <row r="28" spans="1:6" ht="26.25" customHeight="1">
      <c r="A28" s="117"/>
      <c r="B28" s="135" t="s">
        <v>17</v>
      </c>
      <c r="C28" s="136"/>
      <c r="D28" s="137"/>
      <c r="E28" s="40">
        <v>235</v>
      </c>
      <c r="F28" s="35">
        <f>'Corporation Tax Data Entry'!F26</f>
        <v>0</v>
      </c>
    </row>
    <row r="29" spans="1:6" ht="26.25" customHeight="1">
      <c r="A29" s="117"/>
      <c r="B29" s="135" t="s">
        <v>18</v>
      </c>
      <c r="C29" s="136"/>
      <c r="D29" s="137"/>
      <c r="E29" s="40">
        <v>240</v>
      </c>
      <c r="F29" s="35">
        <f>'Corporation Tax Data Entry'!F27</f>
        <v>0</v>
      </c>
    </row>
    <row r="30" spans="1:6" ht="26.25" customHeight="1">
      <c r="A30" s="117"/>
      <c r="B30" s="135" t="s">
        <v>19</v>
      </c>
      <c r="C30" s="136"/>
      <c r="D30" s="137"/>
      <c r="E30" s="40">
        <v>250</v>
      </c>
      <c r="F30" s="35">
        <f>'Corporation Tax Data Entry'!F28</f>
        <v>0</v>
      </c>
    </row>
    <row r="31" spans="1:6" ht="26.25" customHeight="1">
      <c r="A31" s="117"/>
      <c r="B31" s="141" t="s">
        <v>148</v>
      </c>
      <c r="C31" s="142"/>
      <c r="D31" s="143"/>
      <c r="E31" s="5">
        <v>260</v>
      </c>
      <c r="F31" s="6">
        <f>SUM(F28+F29-F30)</f>
        <v>0</v>
      </c>
    </row>
    <row r="32" spans="1:6" ht="26.25" customHeight="1">
      <c r="A32" s="117"/>
      <c r="B32" s="126" t="s">
        <v>20</v>
      </c>
      <c r="C32" s="127"/>
      <c r="D32" s="127"/>
      <c r="E32" s="127"/>
      <c r="F32" s="128"/>
    </row>
    <row r="33" spans="1:6" ht="26.25" customHeight="1">
      <c r="A33" s="117"/>
      <c r="B33" s="129" t="s">
        <v>21</v>
      </c>
      <c r="C33" s="130"/>
      <c r="D33" s="131"/>
      <c r="E33" s="40">
        <v>270</v>
      </c>
      <c r="F33" s="35">
        <f>'Corporation Tax Data Entry'!F31</f>
        <v>0</v>
      </c>
    </row>
    <row r="34" spans="1:6" ht="26.25" customHeight="1">
      <c r="A34" s="117"/>
      <c r="B34" s="129" t="s">
        <v>22</v>
      </c>
      <c r="C34" s="130"/>
      <c r="D34" s="131"/>
      <c r="E34" s="40">
        <v>280</v>
      </c>
      <c r="F34" s="35">
        <f>'Corporation Tax Data Entry'!F32</f>
        <v>0</v>
      </c>
    </row>
    <row r="35" spans="1:6" ht="26.25" customHeight="1">
      <c r="A35" s="117"/>
      <c r="B35" s="129" t="s">
        <v>23</v>
      </c>
      <c r="C35" s="130"/>
      <c r="D35" s="131"/>
      <c r="E35" s="40">
        <v>290</v>
      </c>
      <c r="F35" s="35">
        <f>'Corporation Tax Data Entry'!F33</f>
        <v>0</v>
      </c>
    </row>
    <row r="36" spans="1:6" ht="26.25" customHeight="1">
      <c r="A36" s="117"/>
      <c r="B36" s="135" t="s">
        <v>24</v>
      </c>
      <c r="C36" s="136"/>
      <c r="D36" s="137"/>
      <c r="E36" s="40">
        <v>300</v>
      </c>
      <c r="F36" s="35">
        <f>'Corporation Tax Data Entry'!F34</f>
        <v>0</v>
      </c>
    </row>
    <row r="37" spans="1:6" ht="26.25" customHeight="1">
      <c r="A37" s="117"/>
      <c r="B37" s="129" t="s">
        <v>25</v>
      </c>
      <c r="C37" s="130"/>
      <c r="D37" s="131"/>
      <c r="E37" s="40">
        <v>310</v>
      </c>
      <c r="F37" s="35">
        <f>'Corporation Tax Data Entry'!F35</f>
        <v>0</v>
      </c>
    </row>
    <row r="38" spans="1:6" ht="26.25" customHeight="1">
      <c r="A38" s="117"/>
      <c r="B38" s="129" t="s">
        <v>119</v>
      </c>
      <c r="C38" s="130"/>
      <c r="D38" s="131"/>
      <c r="E38" s="40">
        <v>320</v>
      </c>
      <c r="F38" s="35">
        <f>'Corporation Tax Data Entry'!F36</f>
        <v>0</v>
      </c>
    </row>
    <row r="39" spans="1:6" ht="26.25" customHeight="1">
      <c r="A39" s="117"/>
      <c r="B39" s="135" t="s">
        <v>26</v>
      </c>
      <c r="C39" s="136"/>
      <c r="D39" s="137"/>
      <c r="E39" s="40">
        <v>330</v>
      </c>
      <c r="F39" s="35">
        <f>'Corporation Tax Data Entry'!F37</f>
        <v>0</v>
      </c>
    </row>
    <row r="40" spans="1:6" ht="26.25" customHeight="1">
      <c r="A40" s="117"/>
      <c r="B40" s="141" t="s">
        <v>149</v>
      </c>
      <c r="C40" s="142"/>
      <c r="D40" s="143"/>
      <c r="E40" s="5">
        <v>340</v>
      </c>
      <c r="F40" s="6">
        <f>SUM(F33:F39)</f>
        <v>0</v>
      </c>
    </row>
    <row r="41" spans="1:6" ht="26.25" customHeight="1" thickBot="1">
      <c r="A41" s="147"/>
      <c r="B41" s="144" t="s">
        <v>154</v>
      </c>
      <c r="C41" s="145"/>
      <c r="D41" s="146"/>
      <c r="E41" s="28">
        <v>350</v>
      </c>
      <c r="F41" s="29">
        <f>SUM(F26-F31-F40)</f>
        <v>0</v>
      </c>
    </row>
    <row r="42" spans="1:6" ht="26.25" customHeight="1">
      <c r="A42" s="138" t="s">
        <v>27</v>
      </c>
      <c r="B42" s="139"/>
      <c r="C42" s="139"/>
      <c r="D42" s="139"/>
      <c r="E42" s="139"/>
      <c r="F42" s="140"/>
    </row>
    <row r="43" spans="1:6" ht="26.25" customHeight="1">
      <c r="A43" s="116"/>
      <c r="B43" s="126" t="s">
        <v>28</v>
      </c>
      <c r="C43" s="127"/>
      <c r="D43" s="127"/>
      <c r="E43" s="127"/>
      <c r="F43" s="128"/>
    </row>
    <row r="44" spans="1:6" ht="26.25" customHeight="1">
      <c r="A44" s="117"/>
      <c r="B44" s="135" t="s">
        <v>33</v>
      </c>
      <c r="C44" s="136"/>
      <c r="D44" s="137"/>
      <c r="E44" s="40">
        <v>370</v>
      </c>
      <c r="F44" s="35">
        <f>'Corporation Tax Data Entry'!F42</f>
        <v>0</v>
      </c>
    </row>
    <row r="45" spans="1:6" ht="26.25" customHeight="1">
      <c r="A45" s="117"/>
      <c r="B45" s="135" t="s">
        <v>110</v>
      </c>
      <c r="C45" s="136"/>
      <c r="D45" s="137"/>
      <c r="E45" s="40">
        <v>380</v>
      </c>
      <c r="F45" s="35">
        <f>'Corporation Tax Data Entry'!F43</f>
        <v>0</v>
      </c>
    </row>
    <row r="46" spans="1:6" ht="26.25" customHeight="1">
      <c r="A46" s="117"/>
      <c r="B46" s="135" t="s">
        <v>29</v>
      </c>
      <c r="C46" s="136"/>
      <c r="D46" s="137"/>
      <c r="E46" s="40">
        <v>390</v>
      </c>
      <c r="F46" s="35">
        <f>'Corporation Tax Data Entry'!F44</f>
        <v>0</v>
      </c>
    </row>
    <row r="47" spans="1:6" ht="26.25" customHeight="1">
      <c r="A47" s="117"/>
      <c r="B47" s="135" t="s">
        <v>30</v>
      </c>
      <c r="C47" s="136"/>
      <c r="D47" s="137"/>
      <c r="E47" s="40">
        <v>400</v>
      </c>
      <c r="F47" s="35">
        <f>'Corporation Tax Data Entry'!F45</f>
        <v>0</v>
      </c>
    </row>
    <row r="48" spans="1:6" ht="26.25" customHeight="1">
      <c r="A48" s="117"/>
      <c r="B48" s="126" t="s">
        <v>82</v>
      </c>
      <c r="C48" s="127"/>
      <c r="D48" s="128"/>
      <c r="E48" s="5">
        <v>410</v>
      </c>
      <c r="F48" s="6">
        <f>SUM(F44:F47)</f>
        <v>0</v>
      </c>
    </row>
    <row r="49" spans="1:6" ht="26.25" customHeight="1">
      <c r="A49" s="117"/>
      <c r="B49" s="126" t="s">
        <v>31</v>
      </c>
      <c r="C49" s="127"/>
      <c r="D49" s="127"/>
      <c r="E49" s="127"/>
      <c r="F49" s="128"/>
    </row>
    <row r="50" spans="1:6" ht="26.25" customHeight="1">
      <c r="A50" s="117"/>
      <c r="B50" s="129" t="s">
        <v>32</v>
      </c>
      <c r="C50" s="130"/>
      <c r="D50" s="131"/>
      <c r="E50" s="40">
        <v>420</v>
      </c>
      <c r="F50" s="35">
        <f>'Corporation Tax Data Entry'!F48</f>
        <v>0</v>
      </c>
    </row>
    <row r="51" spans="1:6" ht="26.25" customHeight="1">
      <c r="A51" s="117"/>
      <c r="B51" s="135" t="s">
        <v>23</v>
      </c>
      <c r="C51" s="136"/>
      <c r="D51" s="137"/>
      <c r="E51" s="40">
        <v>430</v>
      </c>
      <c r="F51" s="35">
        <f>'Corporation Tax Data Entry'!F49</f>
        <v>0</v>
      </c>
    </row>
    <row r="52" spans="1:6" ht="26.25" customHeight="1">
      <c r="A52" s="117"/>
      <c r="B52" s="129" t="s">
        <v>25</v>
      </c>
      <c r="C52" s="130"/>
      <c r="D52" s="131"/>
      <c r="E52" s="40">
        <v>440</v>
      </c>
      <c r="F52" s="35">
        <f>'Corporation Tax Data Entry'!F50</f>
        <v>0</v>
      </c>
    </row>
    <row r="53" spans="1:6" ht="26.25" customHeight="1">
      <c r="A53" s="117"/>
      <c r="B53" s="135" t="s">
        <v>26</v>
      </c>
      <c r="C53" s="136"/>
      <c r="D53" s="137"/>
      <c r="E53" s="40">
        <v>450</v>
      </c>
      <c r="F53" s="35">
        <f>'Corporation Tax Data Entry'!F51</f>
        <v>0</v>
      </c>
    </row>
    <row r="54" spans="1:6" ht="26.25" customHeight="1">
      <c r="A54" s="117"/>
      <c r="B54" s="126" t="s">
        <v>83</v>
      </c>
      <c r="C54" s="127"/>
      <c r="D54" s="128"/>
      <c r="E54" s="5">
        <v>460</v>
      </c>
      <c r="F54" s="6">
        <f>SUM(F50:F53)</f>
        <v>0</v>
      </c>
    </row>
    <row r="55" spans="1:6" ht="26.25" customHeight="1" thickBot="1">
      <c r="A55" s="147"/>
      <c r="B55" s="144" t="s">
        <v>153</v>
      </c>
      <c r="C55" s="145"/>
      <c r="D55" s="146"/>
      <c r="E55" s="28">
        <v>470</v>
      </c>
      <c r="F55" s="29">
        <f>SUM(F48-F54)</f>
        <v>0</v>
      </c>
    </row>
    <row r="56" spans="1:6" ht="32.25" customHeight="1">
      <c r="A56" s="138" t="s">
        <v>34</v>
      </c>
      <c r="B56" s="139"/>
      <c r="C56" s="139"/>
      <c r="D56" s="139"/>
      <c r="E56" s="139"/>
      <c r="F56" s="140"/>
    </row>
    <row r="57" spans="1:6" ht="26.25" customHeight="1">
      <c r="A57" s="116"/>
      <c r="B57" s="129" t="s">
        <v>150</v>
      </c>
      <c r="C57" s="130"/>
      <c r="D57" s="131"/>
      <c r="E57" s="40">
        <v>480</v>
      </c>
      <c r="F57" s="39">
        <f>F41+F55</f>
        <v>0</v>
      </c>
    </row>
    <row r="58" spans="1:6" ht="26.25" customHeight="1">
      <c r="A58" s="117"/>
      <c r="B58" s="129" t="s">
        <v>84</v>
      </c>
      <c r="C58" s="130"/>
      <c r="D58" s="131"/>
      <c r="E58" s="40">
        <v>490</v>
      </c>
      <c r="F58" s="39">
        <f>F37+F52</f>
        <v>0</v>
      </c>
    </row>
    <row r="59" spans="1:6" ht="26.25" customHeight="1">
      <c r="A59" s="117"/>
      <c r="B59" s="135" t="s">
        <v>35</v>
      </c>
      <c r="C59" s="136"/>
      <c r="D59" s="137"/>
      <c r="E59" s="40">
        <v>500</v>
      </c>
      <c r="F59" s="35">
        <f>'Corporation Tax Data Entry'!F55</f>
        <v>0</v>
      </c>
    </row>
    <row r="60" spans="1:6" ht="26.25" customHeight="1">
      <c r="A60" s="117"/>
      <c r="B60" s="135" t="s">
        <v>36</v>
      </c>
      <c r="C60" s="136"/>
      <c r="D60" s="137"/>
      <c r="E60" s="40">
        <v>510</v>
      </c>
      <c r="F60" s="35">
        <f>'Corporation Tax Data Entry'!F56</f>
        <v>0</v>
      </c>
    </row>
    <row r="61" spans="1:6" ht="26.25" customHeight="1">
      <c r="A61" s="117"/>
      <c r="B61" s="129" t="s">
        <v>37</v>
      </c>
      <c r="C61" s="130"/>
      <c r="D61" s="131"/>
      <c r="E61" s="40">
        <v>520</v>
      </c>
      <c r="F61" s="35">
        <f>'Corporation Tax Data Entry'!F57</f>
        <v>0</v>
      </c>
    </row>
    <row r="62" spans="1:6" ht="26.25" customHeight="1">
      <c r="A62" s="117"/>
      <c r="B62" s="135" t="s">
        <v>85</v>
      </c>
      <c r="C62" s="136"/>
      <c r="D62" s="137"/>
      <c r="E62" s="5">
        <v>530</v>
      </c>
      <c r="F62" s="39">
        <f>SUM(F58:F61)</f>
        <v>0</v>
      </c>
    </row>
    <row r="63" spans="1:6" ht="26.25" customHeight="1">
      <c r="A63" s="117"/>
      <c r="B63" s="129" t="s">
        <v>158</v>
      </c>
      <c r="C63" s="130"/>
      <c r="D63" s="131"/>
      <c r="E63" s="40">
        <v>540</v>
      </c>
      <c r="F63" s="35">
        <f>'Corporation Tax Data Entry'!F59</f>
        <v>0</v>
      </c>
    </row>
    <row r="64" spans="1:6" ht="26.25" customHeight="1">
      <c r="A64" s="117"/>
      <c r="B64" s="129" t="s">
        <v>38</v>
      </c>
      <c r="C64" s="130"/>
      <c r="D64" s="131"/>
      <c r="E64" s="40">
        <v>550</v>
      </c>
      <c r="F64" s="35">
        <f>'Corporation Tax Data Entry'!F60</f>
        <v>0</v>
      </c>
    </row>
    <row r="65" spans="1:6" ht="26.25" customHeight="1">
      <c r="A65" s="117"/>
      <c r="B65" s="129" t="s">
        <v>39</v>
      </c>
      <c r="C65" s="130"/>
      <c r="D65" s="131"/>
      <c r="E65" s="40">
        <v>560</v>
      </c>
      <c r="F65" s="35">
        <f>'Corporation Tax Data Entry'!F61</f>
        <v>0</v>
      </c>
    </row>
    <row r="66" spans="1:6" ht="26.25" customHeight="1">
      <c r="A66" s="117"/>
      <c r="B66" s="129" t="s">
        <v>151</v>
      </c>
      <c r="C66" s="130"/>
      <c r="D66" s="131"/>
      <c r="E66" s="5">
        <v>570</v>
      </c>
      <c r="F66" s="8">
        <f>IF(F60*1.5&gt;25000,25000,IF(F60&gt;0,F60*1.5,0))</f>
        <v>0</v>
      </c>
    </row>
    <row r="67" spans="1:6" ht="26.25" customHeight="1">
      <c r="A67" s="117"/>
      <c r="B67" s="129" t="s">
        <v>40</v>
      </c>
      <c r="C67" s="130"/>
      <c r="D67" s="131"/>
      <c r="E67" s="40">
        <v>580</v>
      </c>
      <c r="F67" s="35">
        <f>'Corporation Tax Data Entry'!F62</f>
        <v>0</v>
      </c>
    </row>
    <row r="68" spans="1:6" ht="26.25" customHeight="1">
      <c r="A68" s="117"/>
      <c r="B68" s="135" t="s">
        <v>86</v>
      </c>
      <c r="C68" s="136"/>
      <c r="D68" s="137"/>
      <c r="E68" s="5">
        <v>590</v>
      </c>
      <c r="F68" s="39">
        <f>SUM(F63:F67)</f>
        <v>0</v>
      </c>
    </row>
    <row r="69" spans="1:6" ht="26.25" customHeight="1">
      <c r="A69" s="117"/>
      <c r="B69" s="126" t="s">
        <v>87</v>
      </c>
      <c r="C69" s="127"/>
      <c r="D69" s="128"/>
      <c r="E69" s="5">
        <v>600</v>
      </c>
      <c r="F69" s="39">
        <f>SUM(F57+F62-F68)</f>
        <v>0</v>
      </c>
    </row>
    <row r="70" spans="1:6" ht="26.25" customHeight="1">
      <c r="A70" s="117"/>
      <c r="B70" s="135" t="s">
        <v>114</v>
      </c>
      <c r="C70" s="136"/>
      <c r="D70" s="137"/>
      <c r="E70" s="40">
        <v>610</v>
      </c>
      <c r="F70" s="35">
        <f>'Corporation Tax Data Entry'!F65</f>
        <v>0</v>
      </c>
    </row>
    <row r="71" spans="1:6" ht="26.25" customHeight="1">
      <c r="A71" s="117"/>
      <c r="B71" s="135" t="s">
        <v>53</v>
      </c>
      <c r="C71" s="136"/>
      <c r="D71" s="137"/>
      <c r="E71" s="40">
        <v>620</v>
      </c>
      <c r="F71" s="35">
        <f>'Corporation Tax Data Entry'!F66</f>
        <v>0</v>
      </c>
    </row>
    <row r="72" spans="1:6" ht="26.25" customHeight="1">
      <c r="A72" s="117"/>
      <c r="B72" s="148" t="s">
        <v>103</v>
      </c>
      <c r="C72" s="149"/>
      <c r="D72" s="150"/>
      <c r="E72" s="5">
        <v>630</v>
      </c>
      <c r="F72" s="39">
        <f>IF(F69&gt;=F70,F69-F70,0)</f>
        <v>0</v>
      </c>
    </row>
    <row r="73" spans="1:6" ht="26.25" customHeight="1">
      <c r="A73" s="154"/>
      <c r="B73" s="151" t="s">
        <v>104</v>
      </c>
      <c r="C73" s="152"/>
      <c r="D73" s="153"/>
      <c r="E73" s="9">
        <v>640</v>
      </c>
      <c r="F73" s="39">
        <f>IF(F69&gt;=F70,0,IF(F70-F69-F71&lt;=0,0,IF(F70&gt;F69,F70-F69-F71)))</f>
        <v>0</v>
      </c>
    </row>
    <row r="74" spans="1:6" ht="26.25" customHeight="1">
      <c r="A74" s="132" t="s">
        <v>41</v>
      </c>
      <c r="B74" s="133"/>
      <c r="C74" s="133"/>
      <c r="D74" s="133"/>
      <c r="E74" s="133"/>
      <c r="F74" s="134"/>
    </row>
    <row r="75" spans="1:6" ht="26.25" customHeight="1">
      <c r="A75" s="116"/>
      <c r="B75" s="135" t="s">
        <v>117</v>
      </c>
      <c r="C75" s="136"/>
      <c r="D75" s="137"/>
      <c r="E75" s="40">
        <v>650</v>
      </c>
      <c r="F75" s="35">
        <f>'Corporation Tax Data Entry'!F69</f>
        <v>0</v>
      </c>
    </row>
    <row r="76" spans="1:6" ht="26.25" customHeight="1">
      <c r="A76" s="117"/>
      <c r="B76" s="135" t="s">
        <v>115</v>
      </c>
      <c r="C76" s="136"/>
      <c r="D76" s="137"/>
      <c r="E76" s="40">
        <v>660</v>
      </c>
      <c r="F76" s="35">
        <f>'Corporation Tax Data Entry'!F70</f>
        <v>0</v>
      </c>
    </row>
    <row r="77" spans="1:6" ht="26.25" customHeight="1" thickBot="1">
      <c r="A77" s="147"/>
      <c r="B77" s="144" t="s">
        <v>105</v>
      </c>
      <c r="C77" s="145"/>
      <c r="D77" s="146"/>
      <c r="E77" s="28">
        <v>670</v>
      </c>
      <c r="F77" s="27">
        <f>SUM(F75:F76)</f>
        <v>0</v>
      </c>
    </row>
    <row r="78" spans="1:6" ht="26.25" customHeight="1">
      <c r="A78" s="138" t="s">
        <v>42</v>
      </c>
      <c r="B78" s="139"/>
      <c r="C78" s="139"/>
      <c r="D78" s="139"/>
      <c r="E78" s="139"/>
      <c r="F78" s="140"/>
    </row>
    <row r="79" spans="1:6" ht="26.25" customHeight="1">
      <c r="A79" s="116"/>
      <c r="B79" s="126" t="s">
        <v>43</v>
      </c>
      <c r="C79" s="127"/>
      <c r="D79" s="127"/>
      <c r="E79" s="127"/>
      <c r="F79" s="128"/>
    </row>
    <row r="80" spans="1:6" ht="26.25" customHeight="1">
      <c r="A80" s="117"/>
      <c r="B80" s="135" t="s">
        <v>43</v>
      </c>
      <c r="C80" s="136"/>
      <c r="D80" s="137"/>
      <c r="E80" s="40">
        <v>680</v>
      </c>
      <c r="F80" s="35">
        <f>'Corporation Tax Data Entry'!F74</f>
        <v>0</v>
      </c>
    </row>
    <row r="81" spans="1:6" ht="26.25" customHeight="1">
      <c r="A81" s="117"/>
      <c r="B81" s="126" t="s">
        <v>44</v>
      </c>
      <c r="C81" s="127"/>
      <c r="D81" s="127"/>
      <c r="E81" s="127"/>
      <c r="F81" s="128"/>
    </row>
    <row r="82" spans="1:6" ht="26.25" customHeight="1">
      <c r="A82" s="117"/>
      <c r="B82" s="135" t="s">
        <v>45</v>
      </c>
      <c r="C82" s="136"/>
      <c r="D82" s="137"/>
      <c r="E82" s="40">
        <v>690</v>
      </c>
      <c r="F82" s="35">
        <f>'Corporation Tax Data Entry'!F76</f>
        <v>0</v>
      </c>
    </row>
    <row r="83" spans="1:6" ht="26.25" customHeight="1">
      <c r="A83" s="117"/>
      <c r="B83" s="129" t="s">
        <v>46</v>
      </c>
      <c r="C83" s="130"/>
      <c r="D83" s="131"/>
      <c r="E83" s="40">
        <v>700</v>
      </c>
      <c r="F83" s="35">
        <f>'Corporation Tax Data Entry'!F77</f>
        <v>0</v>
      </c>
    </row>
    <row r="84" spans="1:6" ht="26.25" customHeight="1">
      <c r="A84" s="117"/>
      <c r="B84" s="135" t="s">
        <v>116</v>
      </c>
      <c r="C84" s="136"/>
      <c r="D84" s="137"/>
      <c r="E84" s="40">
        <v>710</v>
      </c>
      <c r="F84" s="35">
        <f>'Corporation Tax Data Entry'!F78</f>
        <v>0</v>
      </c>
    </row>
    <row r="85" spans="1:6" ht="26.25" customHeight="1">
      <c r="A85" s="117"/>
      <c r="B85" s="135" t="s">
        <v>26</v>
      </c>
      <c r="C85" s="136"/>
      <c r="D85" s="137"/>
      <c r="E85" s="40">
        <v>720</v>
      </c>
      <c r="F85" s="35">
        <f>'Corporation Tax Data Entry'!F79</f>
        <v>0</v>
      </c>
    </row>
    <row r="86" spans="1:6" ht="26.25" customHeight="1">
      <c r="A86" s="117"/>
      <c r="B86" s="126" t="s">
        <v>88</v>
      </c>
      <c r="C86" s="127"/>
      <c r="D86" s="128"/>
      <c r="E86" s="5">
        <v>730</v>
      </c>
      <c r="F86" s="39">
        <f>SUM(F82:F85)</f>
        <v>0</v>
      </c>
    </row>
    <row r="87" spans="1:6" ht="26.25" customHeight="1">
      <c r="A87" s="117"/>
      <c r="B87" s="126" t="s">
        <v>89</v>
      </c>
      <c r="C87" s="127"/>
      <c r="D87" s="128"/>
      <c r="E87" s="5">
        <v>740</v>
      </c>
      <c r="F87" s="39">
        <f>SUM(F80-F86)</f>
        <v>0</v>
      </c>
    </row>
    <row r="88" spans="1:6" ht="26.25" customHeight="1">
      <c r="A88" s="117"/>
      <c r="B88" s="129" t="s">
        <v>90</v>
      </c>
      <c r="C88" s="130"/>
      <c r="D88" s="131"/>
      <c r="E88" s="5">
        <v>750</v>
      </c>
      <c r="F88" s="39">
        <f>F84</f>
        <v>0</v>
      </c>
    </row>
    <row r="89" spans="1:6" ht="26.25" customHeight="1">
      <c r="A89" s="117"/>
      <c r="B89" s="135" t="s">
        <v>35</v>
      </c>
      <c r="C89" s="136"/>
      <c r="D89" s="137"/>
      <c r="E89" s="40">
        <v>760</v>
      </c>
      <c r="F89" s="35">
        <f>'Corporation Tax Data Entry'!F83</f>
        <v>0</v>
      </c>
    </row>
    <row r="90" spans="1:6" ht="26.25" customHeight="1">
      <c r="A90" s="117"/>
      <c r="B90" s="135" t="s">
        <v>47</v>
      </c>
      <c r="C90" s="136"/>
      <c r="D90" s="137"/>
      <c r="E90" s="40">
        <v>770</v>
      </c>
      <c r="F90" s="35">
        <f>'Corporation Tax Data Entry'!F84</f>
        <v>0</v>
      </c>
    </row>
    <row r="91" spans="1:6" ht="26.25" customHeight="1">
      <c r="A91" s="117"/>
      <c r="B91" s="129" t="s">
        <v>37</v>
      </c>
      <c r="C91" s="130"/>
      <c r="D91" s="131"/>
      <c r="E91" s="40">
        <v>780</v>
      </c>
      <c r="F91" s="35">
        <f>'Corporation Tax Data Entry'!F85</f>
        <v>0</v>
      </c>
    </row>
    <row r="92" spans="1:6" ht="26.25" customHeight="1">
      <c r="A92" s="117"/>
      <c r="B92" s="135" t="s">
        <v>91</v>
      </c>
      <c r="C92" s="136"/>
      <c r="D92" s="137"/>
      <c r="E92" s="5">
        <v>790</v>
      </c>
      <c r="F92" s="39">
        <f>SUM(F88:F91)</f>
        <v>0</v>
      </c>
    </row>
    <row r="93" spans="1:6" ht="26.25" customHeight="1">
      <c r="A93" s="117"/>
      <c r="B93" s="129" t="s">
        <v>157</v>
      </c>
      <c r="C93" s="130"/>
      <c r="D93" s="131"/>
      <c r="E93" s="40">
        <v>800</v>
      </c>
      <c r="F93" s="35">
        <f>'Corporation Tax Data Entry'!F86</f>
        <v>0</v>
      </c>
    </row>
    <row r="94" spans="1:6" ht="26.25" customHeight="1">
      <c r="A94" s="117"/>
      <c r="B94" s="129" t="s">
        <v>92</v>
      </c>
      <c r="C94" s="130"/>
      <c r="D94" s="131"/>
      <c r="E94" s="5">
        <v>810</v>
      </c>
      <c r="F94" s="8">
        <f>IF(F90*1.5&gt;25000,25000,IF(F90&gt;0,F90*1.5,0))</f>
        <v>0</v>
      </c>
    </row>
    <row r="95" spans="1:6" ht="26.25" customHeight="1">
      <c r="A95" s="117"/>
      <c r="B95" s="129" t="s">
        <v>40</v>
      </c>
      <c r="C95" s="130"/>
      <c r="D95" s="131"/>
      <c r="E95" s="40">
        <v>820</v>
      </c>
      <c r="F95" s="35">
        <f>'Corporation Tax Data Entry'!F88</f>
        <v>0</v>
      </c>
    </row>
    <row r="96" spans="1:6" ht="26.25" customHeight="1">
      <c r="A96" s="117"/>
      <c r="B96" s="135" t="s">
        <v>93</v>
      </c>
      <c r="C96" s="136"/>
      <c r="D96" s="137"/>
      <c r="E96" s="5">
        <v>830</v>
      </c>
      <c r="F96" s="39">
        <f>SUM(F93:F95)</f>
        <v>0</v>
      </c>
    </row>
    <row r="97" spans="1:6" ht="26.25" customHeight="1">
      <c r="A97" s="117"/>
      <c r="B97" s="126" t="s">
        <v>94</v>
      </c>
      <c r="C97" s="127"/>
      <c r="D97" s="128"/>
      <c r="E97" s="5">
        <v>840</v>
      </c>
      <c r="F97" s="39">
        <f>SUM(F87+F92-F96)</f>
        <v>0</v>
      </c>
    </row>
    <row r="98" spans="1:6" ht="26.25" customHeight="1">
      <c r="A98" s="117"/>
      <c r="B98" s="135" t="s">
        <v>48</v>
      </c>
      <c r="C98" s="136"/>
      <c r="D98" s="137"/>
      <c r="E98" s="40">
        <v>850</v>
      </c>
      <c r="F98" s="35">
        <f>'Corporation Tax Data Entry'!F92</f>
        <v>0</v>
      </c>
    </row>
    <row r="99" spans="1:6" ht="26.25" customHeight="1">
      <c r="A99" s="117"/>
      <c r="B99" s="135" t="s">
        <v>49</v>
      </c>
      <c r="C99" s="136"/>
      <c r="D99" s="137"/>
      <c r="E99" s="40">
        <v>860</v>
      </c>
      <c r="F99" s="35">
        <f>'Corporation Tax Data Entry'!F93</f>
        <v>0</v>
      </c>
    </row>
    <row r="100" spans="1:6" ht="26.25" customHeight="1">
      <c r="A100" s="117"/>
      <c r="B100" s="126" t="s">
        <v>95</v>
      </c>
      <c r="C100" s="127"/>
      <c r="D100" s="128"/>
      <c r="E100" s="5">
        <v>870</v>
      </c>
      <c r="F100" s="39">
        <f>IF(F97&gt;=F98,F97-F98,0)</f>
        <v>0</v>
      </c>
    </row>
    <row r="101" spans="1:6" ht="26.25" customHeight="1" thickBot="1">
      <c r="A101" s="147"/>
      <c r="B101" s="155" t="s">
        <v>141</v>
      </c>
      <c r="C101" s="156"/>
      <c r="D101" s="157"/>
      <c r="E101" s="26">
        <v>880</v>
      </c>
      <c r="F101" s="39">
        <f>IF(F97&gt;=F98,0,IF(F98-F97-F99&lt;=0,0,IF(F98&gt;F97,F98-F97-F99)))</f>
        <v>0</v>
      </c>
    </row>
    <row r="102" spans="1:6" ht="26.25" customHeight="1">
      <c r="A102" s="138" t="s">
        <v>50</v>
      </c>
      <c r="B102" s="139"/>
      <c r="C102" s="139"/>
      <c r="D102" s="139"/>
      <c r="E102" s="139"/>
      <c r="F102" s="140"/>
    </row>
    <row r="103" spans="1:6" ht="26.25" customHeight="1">
      <c r="A103" s="116"/>
      <c r="B103" s="148" t="s">
        <v>155</v>
      </c>
      <c r="C103" s="149"/>
      <c r="D103" s="150"/>
      <c r="E103" s="5">
        <v>890</v>
      </c>
      <c r="F103" s="39">
        <f>SUM(F72+F77+F100)</f>
        <v>0</v>
      </c>
    </row>
    <row r="104" spans="1:6" ht="26.25" customHeight="1">
      <c r="A104" s="117"/>
      <c r="B104" s="19" t="s">
        <v>52</v>
      </c>
      <c r="C104" s="14" t="s">
        <v>0</v>
      </c>
      <c r="D104" s="42"/>
      <c r="E104" s="14" t="s">
        <v>76</v>
      </c>
      <c r="F104" s="42"/>
    </row>
    <row r="105" spans="1:6" ht="26.25" customHeight="1">
      <c r="A105" s="117"/>
      <c r="B105" s="10" t="s">
        <v>107</v>
      </c>
      <c r="C105" s="5">
        <v>900</v>
      </c>
      <c r="D105" s="39">
        <f>F77</f>
        <v>0</v>
      </c>
      <c r="E105" s="11">
        <v>910</v>
      </c>
      <c r="F105" s="39">
        <f>SUM(D105)*0.05</f>
        <v>0</v>
      </c>
    </row>
    <row r="106" spans="1:6" ht="26.25" customHeight="1">
      <c r="A106" s="117"/>
      <c r="B106" s="10" t="s">
        <v>1</v>
      </c>
      <c r="C106" s="40">
        <v>920</v>
      </c>
      <c r="D106" s="35">
        <f>'Corporation Tax Data Entry'!F99</f>
        <v>0</v>
      </c>
      <c r="E106" s="11">
        <v>930</v>
      </c>
      <c r="F106" s="39">
        <f>IF(D106&gt;0,20000,IF(D106=0,0,))</f>
        <v>0</v>
      </c>
    </row>
    <row r="107" spans="1:6" ht="26.25" customHeight="1">
      <c r="A107" s="117"/>
      <c r="B107" s="12" t="s">
        <v>71</v>
      </c>
      <c r="C107" s="40">
        <v>940</v>
      </c>
      <c r="D107" s="35">
        <f>'Corporation Tax Data Entry'!F100</f>
        <v>0</v>
      </c>
      <c r="E107" s="11">
        <v>950</v>
      </c>
      <c r="F107" s="39">
        <f>SUM(D107*0.15)</f>
        <v>0</v>
      </c>
    </row>
    <row r="108" spans="1:6" ht="26.25" customHeight="1">
      <c r="A108" s="117"/>
      <c r="B108" s="10" t="s">
        <v>72</v>
      </c>
      <c r="C108" s="40">
        <v>960</v>
      </c>
      <c r="D108" s="35">
        <f>'Corporation Tax Data Entry'!F101</f>
        <v>0</v>
      </c>
      <c r="E108" s="11">
        <v>970</v>
      </c>
      <c r="F108" s="39">
        <f>SUM(D108*0.15)</f>
        <v>0</v>
      </c>
    </row>
    <row r="109" spans="1:6" ht="26.25" customHeight="1">
      <c r="A109" s="117"/>
      <c r="B109" s="10" t="s">
        <v>68</v>
      </c>
      <c r="C109" s="40">
        <v>980</v>
      </c>
      <c r="D109" s="35">
        <f>'Corporation Tax Data Entry'!F102</f>
        <v>0</v>
      </c>
      <c r="E109" s="11">
        <v>990</v>
      </c>
      <c r="F109" s="39">
        <f>SUM(D109*0.15)</f>
        <v>0</v>
      </c>
    </row>
    <row r="110" spans="1:6" ht="26.25" customHeight="1">
      <c r="A110" s="117"/>
      <c r="B110" s="10" t="s">
        <v>69</v>
      </c>
      <c r="C110" s="40">
        <v>1000</v>
      </c>
      <c r="D110" s="35">
        <f>'Corporation Tax Data Entry'!F103</f>
        <v>0</v>
      </c>
      <c r="E110" s="11">
        <v>1010</v>
      </c>
      <c r="F110" s="39">
        <f>SUM(D110*0.125)</f>
        <v>0</v>
      </c>
    </row>
    <row r="111" spans="1:6" ht="26.25" customHeight="1">
      <c r="A111" s="117"/>
      <c r="B111" s="10" t="s">
        <v>70</v>
      </c>
      <c r="C111" s="40">
        <v>1020</v>
      </c>
      <c r="D111" s="35">
        <f>'Corporation Tax Data Entry'!F104</f>
        <v>0</v>
      </c>
      <c r="E111" s="11">
        <v>1030</v>
      </c>
      <c r="F111" s="13">
        <f>IF(D111&gt;30000000,(D111-30000000)*0.0025+600000,IF(D111&gt;20000000,(D111-20000000)*0.015+450000,IF(D111&gt;10000000,(D111-10000000)*0.02+250000,IF(D111&lt;=10000000,D111*0.025,0))))</f>
        <v>0</v>
      </c>
    </row>
    <row r="112" spans="1:6" ht="26.25" customHeight="1">
      <c r="A112" s="117"/>
      <c r="B112" s="10" t="s">
        <v>108</v>
      </c>
      <c r="C112" s="40">
        <v>1040</v>
      </c>
      <c r="D112" s="35">
        <f>'Corporation Tax Data Entry'!F105</f>
        <v>0</v>
      </c>
      <c r="E112" s="11">
        <v>1050</v>
      </c>
      <c r="F112" s="39">
        <f>SUM(D112*0.25)</f>
        <v>0</v>
      </c>
    </row>
    <row r="113" spans="1:6" ht="26.25" customHeight="1">
      <c r="A113" s="117"/>
      <c r="B113" s="12" t="s">
        <v>66</v>
      </c>
      <c r="C113" s="5">
        <v>1060</v>
      </c>
      <c r="D113" s="39">
        <f>F100</f>
        <v>0</v>
      </c>
      <c r="E113" s="11">
        <v>1070</v>
      </c>
      <c r="F113" s="39">
        <f>SUM(D113*0.15)</f>
        <v>0</v>
      </c>
    </row>
    <row r="114" spans="1:6" ht="26.25" customHeight="1">
      <c r="A114" s="117"/>
      <c r="B114" s="10" t="s">
        <v>109</v>
      </c>
      <c r="C114" s="40">
        <v>1080</v>
      </c>
      <c r="D114" s="35">
        <f>'Corporation Tax Data Entry'!F107</f>
        <v>0</v>
      </c>
      <c r="E114" s="11">
        <v>1090</v>
      </c>
      <c r="F114" s="39">
        <f>SUM(D114*0.15)</f>
        <v>0</v>
      </c>
    </row>
    <row r="115" spans="1:6" ht="26.25" customHeight="1">
      <c r="A115" s="117"/>
      <c r="B115" s="10" t="s">
        <v>67</v>
      </c>
      <c r="C115" s="40">
        <v>1100</v>
      </c>
      <c r="D115" s="35">
        <f>'Corporation Tax Data Entry'!F108</f>
        <v>0</v>
      </c>
      <c r="E115" s="11">
        <v>1110</v>
      </c>
      <c r="F115" s="39">
        <f>SUM(D115*0)</f>
        <v>0</v>
      </c>
    </row>
    <row r="116" spans="1:8" ht="26.25" customHeight="1">
      <c r="A116" s="117"/>
      <c r="B116" s="14" t="s">
        <v>96</v>
      </c>
      <c r="C116" s="11">
        <v>1120</v>
      </c>
      <c r="D116" s="15">
        <f>SUM(D105:D115)</f>
        <v>0</v>
      </c>
      <c r="E116" s="55" t="s">
        <v>159</v>
      </c>
      <c r="F116" s="54" t="str">
        <f>IF(D116=F103,E116,IF(F103&gt;D116,H116,IF(F103&lt;D116,H116,E116)))</f>
        <v>−</v>
      </c>
      <c r="H116" s="7" t="s">
        <v>77</v>
      </c>
    </row>
    <row r="117" spans="1:6" ht="26.25" customHeight="1" thickBot="1">
      <c r="A117" s="147"/>
      <c r="B117" s="144" t="s">
        <v>106</v>
      </c>
      <c r="C117" s="145"/>
      <c r="D117" s="146"/>
      <c r="E117" s="23">
        <v>1130</v>
      </c>
      <c r="F117" s="24">
        <f>SUM(F105:F115)</f>
        <v>0</v>
      </c>
    </row>
    <row r="118" spans="1:6" ht="26.25" customHeight="1">
      <c r="A118" s="138" t="s">
        <v>54</v>
      </c>
      <c r="B118" s="139"/>
      <c r="C118" s="139"/>
      <c r="D118" s="139"/>
      <c r="E118" s="139"/>
      <c r="F118" s="140"/>
    </row>
    <row r="119" spans="1:6" ht="26.25" customHeight="1">
      <c r="A119" s="116"/>
      <c r="B119" s="126" t="s">
        <v>55</v>
      </c>
      <c r="C119" s="127"/>
      <c r="D119" s="127"/>
      <c r="E119" s="127"/>
      <c r="F119" s="128"/>
    </row>
    <row r="120" spans="1:6" ht="26.25" customHeight="1">
      <c r="A120" s="117"/>
      <c r="B120" s="135" t="s">
        <v>56</v>
      </c>
      <c r="C120" s="136"/>
      <c r="D120" s="137"/>
      <c r="E120" s="40">
        <v>1140</v>
      </c>
      <c r="F120" s="35">
        <f>'Corporation Tax Data Entry'!F112</f>
        <v>0</v>
      </c>
    </row>
    <row r="121" spans="1:6" ht="26.25" customHeight="1">
      <c r="A121" s="117"/>
      <c r="B121" s="135" t="s">
        <v>97</v>
      </c>
      <c r="C121" s="136"/>
      <c r="D121" s="137"/>
      <c r="E121" s="40">
        <v>1150</v>
      </c>
      <c r="F121" s="35">
        <f>'Corporation Tax Data Entry'!F113</f>
        <v>0</v>
      </c>
    </row>
    <row r="122" spans="1:6" ht="26.25" customHeight="1">
      <c r="A122" s="117"/>
      <c r="B122" s="135" t="s">
        <v>156</v>
      </c>
      <c r="C122" s="136"/>
      <c r="D122" s="137"/>
      <c r="E122" s="40">
        <v>1170</v>
      </c>
      <c r="F122" s="35">
        <f>'Corporation Tax Data Entry'!F114</f>
        <v>0</v>
      </c>
    </row>
    <row r="123" spans="1:6" ht="26.25" customHeight="1">
      <c r="A123" s="117"/>
      <c r="B123" s="135" t="s">
        <v>58</v>
      </c>
      <c r="C123" s="136"/>
      <c r="D123" s="137"/>
      <c r="E123" s="40">
        <v>1175</v>
      </c>
      <c r="F123" s="35">
        <f>'Corporation Tax Data Entry'!F115</f>
        <v>0</v>
      </c>
    </row>
    <row r="124" spans="1:6" ht="26.25" customHeight="1">
      <c r="A124" s="117"/>
      <c r="B124" s="126" t="s">
        <v>98</v>
      </c>
      <c r="C124" s="127"/>
      <c r="D124" s="128"/>
      <c r="E124" s="5">
        <v>1180</v>
      </c>
      <c r="F124" s="39">
        <f>SUM(F120:F123)</f>
        <v>0</v>
      </c>
    </row>
    <row r="125" spans="1:6" ht="26.25" customHeight="1">
      <c r="A125" s="117"/>
      <c r="B125" s="126" t="s">
        <v>99</v>
      </c>
      <c r="C125" s="127"/>
      <c r="D125" s="128"/>
      <c r="E125" s="5">
        <v>1185</v>
      </c>
      <c r="F125" s="39">
        <f>IF(F117&gt;=F124,F117-F124,0)</f>
        <v>0</v>
      </c>
    </row>
    <row r="126" spans="1:6" ht="26.25" customHeight="1">
      <c r="A126" s="117"/>
      <c r="B126" s="126" t="s">
        <v>59</v>
      </c>
      <c r="C126" s="127"/>
      <c r="D126" s="127"/>
      <c r="E126" s="41"/>
      <c r="F126" s="42"/>
    </row>
    <row r="127" spans="1:6" ht="26.25" customHeight="1">
      <c r="A127" s="117"/>
      <c r="B127" s="158" t="s">
        <v>60</v>
      </c>
      <c r="C127" s="159"/>
      <c r="D127" s="160"/>
      <c r="E127" s="5">
        <v>1210</v>
      </c>
      <c r="F127" s="39">
        <f>F162</f>
        <v>0</v>
      </c>
    </row>
    <row r="128" spans="1:6" ht="26.25" customHeight="1">
      <c r="A128" s="117"/>
      <c r="B128" s="135" t="s">
        <v>61</v>
      </c>
      <c r="C128" s="136"/>
      <c r="D128" s="137"/>
      <c r="E128" s="17">
        <v>1220</v>
      </c>
      <c r="F128" s="35">
        <f>'Corporation Tax Data Entry'!F118</f>
        <v>0</v>
      </c>
    </row>
    <row r="129" spans="1:6" ht="26.25" customHeight="1">
      <c r="A129" s="117"/>
      <c r="B129" s="135" t="s">
        <v>62</v>
      </c>
      <c r="C129" s="136"/>
      <c r="D129" s="137"/>
      <c r="E129" s="16">
        <v>1230</v>
      </c>
      <c r="F129" s="35">
        <f>'Corporation Tax Data Entry'!F119</f>
        <v>0</v>
      </c>
    </row>
    <row r="130" spans="1:6" ht="26.25" customHeight="1">
      <c r="A130" s="117"/>
      <c r="B130" s="135" t="s">
        <v>63</v>
      </c>
      <c r="C130" s="136"/>
      <c r="D130" s="137"/>
      <c r="E130" s="17">
        <v>1240</v>
      </c>
      <c r="F130" s="35">
        <f>'Corporation Tax Data Entry'!F120</f>
        <v>0</v>
      </c>
    </row>
    <row r="131" spans="1:6" ht="26.25" customHeight="1">
      <c r="A131" s="117"/>
      <c r="B131" s="135" t="s">
        <v>65</v>
      </c>
      <c r="C131" s="136"/>
      <c r="D131" s="137"/>
      <c r="E131" s="16">
        <v>1250</v>
      </c>
      <c r="F131" s="35">
        <f>'Corporation Tax Data Entry'!F121</f>
        <v>0</v>
      </c>
    </row>
    <row r="132" spans="1:6" ht="26.25" customHeight="1">
      <c r="A132" s="117"/>
      <c r="B132" s="135" t="s">
        <v>64</v>
      </c>
      <c r="C132" s="136"/>
      <c r="D132" s="137"/>
      <c r="E132" s="17">
        <v>1260</v>
      </c>
      <c r="F132" s="35">
        <f>'Corporation Tax Data Entry'!F122</f>
        <v>0</v>
      </c>
    </row>
    <row r="133" spans="1:6" ht="26.25" customHeight="1">
      <c r="A133" s="117"/>
      <c r="B133" s="126" t="s">
        <v>100</v>
      </c>
      <c r="C133" s="127"/>
      <c r="D133" s="128"/>
      <c r="E133" s="5">
        <v>1270</v>
      </c>
      <c r="F133" s="18">
        <f>SUM(F127:F132)</f>
        <v>0</v>
      </c>
    </row>
    <row r="134" spans="1:6" ht="26.25" customHeight="1">
      <c r="A134" s="117"/>
      <c r="B134" s="126" t="s">
        <v>101</v>
      </c>
      <c r="C134" s="127"/>
      <c r="D134" s="128"/>
      <c r="E134" s="5">
        <v>1280</v>
      </c>
      <c r="F134" s="39">
        <f>IF(F133&gt;=F125,0,F125-F133)</f>
        <v>0</v>
      </c>
    </row>
    <row r="135" spans="1:6" ht="26.25" customHeight="1">
      <c r="A135" s="117"/>
      <c r="B135" s="135" t="s">
        <v>143</v>
      </c>
      <c r="C135" s="136"/>
      <c r="D135" s="137"/>
      <c r="E135" s="5">
        <v>1290</v>
      </c>
      <c r="F135" s="39">
        <f>IF(F4="Yes",$F$134*0.25,0)</f>
        <v>0</v>
      </c>
    </row>
    <row r="136" spans="1:6" ht="26.25" customHeight="1">
      <c r="A136" s="117"/>
      <c r="B136" s="135" t="s">
        <v>142</v>
      </c>
      <c r="C136" s="136"/>
      <c r="D136" s="137"/>
      <c r="E136" s="5">
        <v>1300</v>
      </c>
      <c r="F136" s="39">
        <f>IF(F135&gt;0,0,IF(F5="Yes",$F$134*0.5,0))</f>
        <v>0</v>
      </c>
    </row>
    <row r="137" spans="1:6" ht="26.25" customHeight="1">
      <c r="A137" s="154"/>
      <c r="B137" s="135" t="s">
        <v>57</v>
      </c>
      <c r="C137" s="136"/>
      <c r="D137" s="137"/>
      <c r="E137" s="40">
        <v>1310</v>
      </c>
      <c r="F137" s="35">
        <v>0</v>
      </c>
    </row>
    <row r="138" spans="1:6" ht="26.25" customHeight="1">
      <c r="A138" s="173" t="s">
        <v>102</v>
      </c>
      <c r="B138" s="174"/>
      <c r="C138" s="174"/>
      <c r="D138" s="175"/>
      <c r="E138" s="9">
        <v>1320</v>
      </c>
      <c r="F138" s="39">
        <f>IF(F134-F135-F136-F137&lt;=0,0,F134-F135-F136-F137)</f>
        <v>0</v>
      </c>
    </row>
    <row r="139" spans="1:6" ht="26.25" customHeight="1" thickBot="1">
      <c r="A139" s="179" t="s">
        <v>147</v>
      </c>
      <c r="B139" s="180"/>
      <c r="C139" s="180"/>
      <c r="D139" s="181"/>
      <c r="E139" s="25">
        <v>1330</v>
      </c>
      <c r="F139" s="24">
        <f>IF(F134-F135-F136-F137&gt;0,0,F134-F135-F136-F137)</f>
        <v>0</v>
      </c>
    </row>
    <row r="140" spans="1:6" ht="26.25" customHeight="1">
      <c r="A140" s="138" t="s">
        <v>123</v>
      </c>
      <c r="B140" s="139"/>
      <c r="C140" s="139"/>
      <c r="D140" s="139"/>
      <c r="E140" s="139"/>
      <c r="F140" s="140"/>
    </row>
    <row r="141" spans="1:8" ht="26.25" customHeight="1">
      <c r="A141" s="116"/>
      <c r="B141" s="161" t="s">
        <v>126</v>
      </c>
      <c r="C141" s="162"/>
      <c r="D141" s="163"/>
      <c r="E141" s="17">
        <v>1400</v>
      </c>
      <c r="F141" s="58">
        <f>IF('Corp. Tax Form'!F125&lt;=0,0,IF('Corporation Tax Data Entry'!F124&lt;='Corp. Tax Form'!F26+'Corp. Tax Form'!F48+'Corp. Tax Form'!F77+'Corp. Tax Form'!F80,'Corporation Tax Data Entry'!F124,IF('Corporation Tax Data Entry'!F124&gt;'Corp. Tax Form'!F26+'Corp. Tax Form'!F48+'Corp. Tax Form'!F80+'Corp. Tax Form'!F77,'Corp. Tax Form'!H141,0)))</f>
        <v>0</v>
      </c>
      <c r="H141" s="57" t="s">
        <v>160</v>
      </c>
    </row>
    <row r="142" spans="1:6" ht="26.25" customHeight="1">
      <c r="A142" s="117"/>
      <c r="B142" s="164" t="s">
        <v>140</v>
      </c>
      <c r="C142" s="165"/>
      <c r="D142" s="166"/>
      <c r="E142" s="20">
        <v>1410</v>
      </c>
      <c r="F142" s="22">
        <f>F41+F55+F77+F87</f>
        <v>0</v>
      </c>
    </row>
    <row r="143" spans="1:6" ht="26.25" customHeight="1">
      <c r="A143" s="117"/>
      <c r="B143" s="167" t="s">
        <v>131</v>
      </c>
      <c r="C143" s="168"/>
      <c r="D143" s="169"/>
      <c r="E143" s="5">
        <v>1420</v>
      </c>
      <c r="F143" s="22">
        <f>F26+F48+F77+F80</f>
        <v>0</v>
      </c>
    </row>
    <row r="144" spans="1:6" ht="26.25" customHeight="1">
      <c r="A144" s="117"/>
      <c r="B144" s="167" t="s">
        <v>135</v>
      </c>
      <c r="C144" s="168"/>
      <c r="D144" s="169"/>
      <c r="E144" s="20">
        <v>1430</v>
      </c>
      <c r="F144" s="13">
        <f>IF(F142+F143&lt;=0,0,IF(F141&gt;0,F141*F142/F143,0))</f>
        <v>0</v>
      </c>
    </row>
    <row r="145" spans="1:6" ht="26.25" customHeight="1">
      <c r="A145" s="117"/>
      <c r="B145" s="126" t="s">
        <v>124</v>
      </c>
      <c r="C145" s="127"/>
      <c r="D145" s="127"/>
      <c r="E145" s="127"/>
      <c r="F145" s="128"/>
    </row>
    <row r="146" spans="1:6" ht="26.25" customHeight="1">
      <c r="A146" s="117"/>
      <c r="B146" s="170" t="s">
        <v>144</v>
      </c>
      <c r="C146" s="171"/>
      <c r="D146" s="172"/>
      <c r="E146" s="21">
        <v>1440</v>
      </c>
      <c r="F146" s="22">
        <f>F125</f>
        <v>0</v>
      </c>
    </row>
    <row r="147" spans="1:6" ht="26.25" customHeight="1">
      <c r="A147" s="117"/>
      <c r="B147" s="167" t="s">
        <v>138</v>
      </c>
      <c r="C147" s="168"/>
      <c r="D147" s="169"/>
      <c r="E147" s="21">
        <v>1450</v>
      </c>
      <c r="F147" s="22">
        <v>100</v>
      </c>
    </row>
    <row r="148" spans="1:6" ht="26.25" customHeight="1">
      <c r="A148" s="117"/>
      <c r="B148" s="170" t="s">
        <v>132</v>
      </c>
      <c r="C148" s="171"/>
      <c r="D148" s="172"/>
      <c r="E148" s="21">
        <v>1460</v>
      </c>
      <c r="F148" s="22">
        <f>F103</f>
        <v>0</v>
      </c>
    </row>
    <row r="149" spans="1:6" ht="26.25" customHeight="1">
      <c r="A149" s="117"/>
      <c r="B149" s="170" t="s">
        <v>139</v>
      </c>
      <c r="C149" s="171"/>
      <c r="D149" s="172"/>
      <c r="E149" s="21">
        <v>1470</v>
      </c>
      <c r="F149" s="32">
        <f>(IF(F146&gt;0,F146*100/F148,0))/100</f>
        <v>0</v>
      </c>
    </row>
    <row r="150" spans="1:6" ht="26.25" customHeight="1">
      <c r="A150" s="117"/>
      <c r="B150" s="126" t="s">
        <v>125</v>
      </c>
      <c r="C150" s="127"/>
      <c r="D150" s="127"/>
      <c r="E150" s="127"/>
      <c r="F150" s="128"/>
    </row>
    <row r="151" spans="1:6" ht="26.25" customHeight="1">
      <c r="A151" s="117"/>
      <c r="B151" s="167" t="s">
        <v>133</v>
      </c>
      <c r="C151" s="168"/>
      <c r="D151" s="169"/>
      <c r="E151" s="21">
        <v>1480</v>
      </c>
      <c r="F151" s="22">
        <f>F144</f>
        <v>0</v>
      </c>
    </row>
    <row r="152" spans="1:6" ht="26.25" customHeight="1">
      <c r="A152" s="117"/>
      <c r="B152" s="167" t="s">
        <v>145</v>
      </c>
      <c r="C152" s="168"/>
      <c r="D152" s="169"/>
      <c r="E152" s="21">
        <v>1490</v>
      </c>
      <c r="F152" s="22">
        <f>F142</f>
        <v>0</v>
      </c>
    </row>
    <row r="153" spans="1:6" ht="26.25" customHeight="1">
      <c r="A153" s="117"/>
      <c r="B153" s="167" t="s">
        <v>136</v>
      </c>
      <c r="C153" s="168"/>
      <c r="D153" s="169"/>
      <c r="E153" s="21">
        <v>1500</v>
      </c>
      <c r="F153" s="33">
        <f>(IF(F151&gt;0,F151/F152,0))</f>
        <v>0</v>
      </c>
    </row>
    <row r="154" spans="1:6" ht="26.25" customHeight="1">
      <c r="A154" s="117"/>
      <c r="B154" s="167" t="s">
        <v>121</v>
      </c>
      <c r="C154" s="168"/>
      <c r="D154" s="169"/>
      <c r="E154" s="21">
        <v>1510</v>
      </c>
      <c r="F154" s="31">
        <f>IF(F153&gt;81%,93%,IF(F153&gt;60%,79%,IF(F153&gt;40%,64%,IF(F153&gt;20%,45%,IF(F153&gt;0%,35%,IF(F153&lt;=0%,0))))))</f>
        <v>0</v>
      </c>
    </row>
    <row r="155" spans="1:6" ht="26.25" customHeight="1">
      <c r="A155" s="117"/>
      <c r="B155" s="148" t="s">
        <v>122</v>
      </c>
      <c r="C155" s="149"/>
      <c r="D155" s="149"/>
      <c r="E155" s="149"/>
      <c r="F155" s="150"/>
    </row>
    <row r="156" spans="1:6" ht="26.25" customHeight="1">
      <c r="A156" s="117"/>
      <c r="B156" s="135" t="s">
        <v>130</v>
      </c>
      <c r="C156" s="136"/>
      <c r="D156" s="137"/>
      <c r="E156" s="21">
        <v>1520</v>
      </c>
      <c r="F156" s="13">
        <f>IF(F144&lt;=0,0,F144-F70-F98)</f>
        <v>0</v>
      </c>
    </row>
    <row r="157" spans="1:6" ht="26.25" customHeight="1">
      <c r="A157" s="117"/>
      <c r="B157" s="135" t="s">
        <v>146</v>
      </c>
      <c r="C157" s="136"/>
      <c r="D157" s="137"/>
      <c r="E157" s="21">
        <v>1530</v>
      </c>
      <c r="F157" s="37">
        <f>F149</f>
        <v>0</v>
      </c>
    </row>
    <row r="158" spans="1:6" ht="26.25" customHeight="1">
      <c r="A158" s="117"/>
      <c r="B158" s="135" t="s">
        <v>137</v>
      </c>
      <c r="C158" s="136"/>
      <c r="D158" s="137"/>
      <c r="E158" s="21">
        <v>1540</v>
      </c>
      <c r="F158" s="13">
        <f>SUM(F156*F157)</f>
        <v>0</v>
      </c>
    </row>
    <row r="159" spans="1:6" ht="26.25" customHeight="1">
      <c r="A159" s="117"/>
      <c r="B159" s="141" t="s">
        <v>127</v>
      </c>
      <c r="C159" s="142"/>
      <c r="D159" s="142"/>
      <c r="E159" s="142"/>
      <c r="F159" s="143"/>
    </row>
    <row r="160" spans="1:6" ht="26.25" customHeight="1">
      <c r="A160" s="117"/>
      <c r="B160" s="135" t="s">
        <v>129</v>
      </c>
      <c r="C160" s="136"/>
      <c r="D160" s="137"/>
      <c r="E160" s="21">
        <v>1550</v>
      </c>
      <c r="F160" s="13">
        <f>F158</f>
        <v>0</v>
      </c>
    </row>
    <row r="161" spans="1:6" ht="26.25" customHeight="1">
      <c r="A161" s="117"/>
      <c r="B161" s="167" t="s">
        <v>134</v>
      </c>
      <c r="C161" s="168"/>
      <c r="D161" s="169"/>
      <c r="E161" s="21">
        <v>1560</v>
      </c>
      <c r="F161" s="34">
        <f>F154</f>
        <v>0</v>
      </c>
    </row>
    <row r="162" spans="1:6" ht="26.25" customHeight="1">
      <c r="A162" s="117"/>
      <c r="B162" s="173" t="s">
        <v>128</v>
      </c>
      <c r="C162" s="174"/>
      <c r="D162" s="175"/>
      <c r="E162" s="36">
        <v>1570</v>
      </c>
      <c r="F162" s="13">
        <f>SUM(F160*F161)</f>
        <v>0</v>
      </c>
    </row>
  </sheetData>
  <sheetProtection password="CC43" sheet="1" objects="1" scenarios="1" selectLockedCells="1" selectUnlockedCells="1"/>
  <mergeCells count="156">
    <mergeCell ref="B159:F159"/>
    <mergeCell ref="B160:D160"/>
    <mergeCell ref="B161:D161"/>
    <mergeCell ref="B162:D162"/>
    <mergeCell ref="A2:F2"/>
    <mergeCell ref="A7:A17"/>
    <mergeCell ref="A19:A41"/>
    <mergeCell ref="B27:D27"/>
    <mergeCell ref="B126:D126"/>
    <mergeCell ref="B153:D153"/>
    <mergeCell ref="B154:D154"/>
    <mergeCell ref="B155:F155"/>
    <mergeCell ref="B156:D156"/>
    <mergeCell ref="B157:D157"/>
    <mergeCell ref="B158:D158"/>
    <mergeCell ref="B147:D147"/>
    <mergeCell ref="B148:D148"/>
    <mergeCell ref="B149:D149"/>
    <mergeCell ref="B150:F150"/>
    <mergeCell ref="B151:D151"/>
    <mergeCell ref="B152:D152"/>
    <mergeCell ref="A138:D138"/>
    <mergeCell ref="A139:D139"/>
    <mergeCell ref="A140:F140"/>
    <mergeCell ref="B141:D141"/>
    <mergeCell ref="B142:D142"/>
    <mergeCell ref="B143:D143"/>
    <mergeCell ref="B144:D144"/>
    <mergeCell ref="B145:F145"/>
    <mergeCell ref="B146:D146"/>
    <mergeCell ref="B132:D132"/>
    <mergeCell ref="B133:D133"/>
    <mergeCell ref="B134:D134"/>
    <mergeCell ref="B135:D135"/>
    <mergeCell ref="B136:D136"/>
    <mergeCell ref="B137:D137"/>
    <mergeCell ref="B127:D127"/>
    <mergeCell ref="B128:D128"/>
    <mergeCell ref="B129:D129"/>
    <mergeCell ref="B130:D130"/>
    <mergeCell ref="B131:D131"/>
    <mergeCell ref="B117:D117"/>
    <mergeCell ref="A118:F118"/>
    <mergeCell ref="B119:F119"/>
    <mergeCell ref="B120:D120"/>
    <mergeCell ref="B121:D121"/>
    <mergeCell ref="B122:D122"/>
    <mergeCell ref="B123:D123"/>
    <mergeCell ref="B124:D124"/>
    <mergeCell ref="B125:D125"/>
    <mergeCell ref="A119:A137"/>
    <mergeCell ref="A102:F102"/>
    <mergeCell ref="B103:D103"/>
    <mergeCell ref="B93:D93"/>
    <mergeCell ref="B94:D94"/>
    <mergeCell ref="B95:D95"/>
    <mergeCell ref="B96:D96"/>
    <mergeCell ref="B97:D97"/>
    <mergeCell ref="B98:D98"/>
    <mergeCell ref="A103:A117"/>
    <mergeCell ref="B87:D87"/>
    <mergeCell ref="B88:D88"/>
    <mergeCell ref="B89:D89"/>
    <mergeCell ref="B90:D90"/>
    <mergeCell ref="B91:D91"/>
    <mergeCell ref="B92:D92"/>
    <mergeCell ref="A78:F78"/>
    <mergeCell ref="B79:F79"/>
    <mergeCell ref="B80:D80"/>
    <mergeCell ref="B81:F81"/>
    <mergeCell ref="B82:D82"/>
    <mergeCell ref="B83:D83"/>
    <mergeCell ref="B84:D84"/>
    <mergeCell ref="B85:D85"/>
    <mergeCell ref="B86:D86"/>
    <mergeCell ref="A79:A101"/>
    <mergeCell ref="B99:D99"/>
    <mergeCell ref="B100:D100"/>
    <mergeCell ref="B101:D101"/>
    <mergeCell ref="B72:D72"/>
    <mergeCell ref="B73:D73"/>
    <mergeCell ref="A74:F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A57:A73"/>
    <mergeCell ref="A75:A7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1:D51"/>
    <mergeCell ref="B52:D52"/>
    <mergeCell ref="B53:D53"/>
    <mergeCell ref="B54:D54"/>
    <mergeCell ref="B55:D55"/>
    <mergeCell ref="A56:F56"/>
    <mergeCell ref="A42:F42"/>
    <mergeCell ref="B43:F43"/>
    <mergeCell ref="B44:D44"/>
    <mergeCell ref="B45:D45"/>
    <mergeCell ref="B46:D46"/>
    <mergeCell ref="B47:D47"/>
    <mergeCell ref="B48:D48"/>
    <mergeCell ref="B49:F49"/>
    <mergeCell ref="B50:D50"/>
    <mergeCell ref="A43:A55"/>
    <mergeCell ref="B22:D22"/>
    <mergeCell ref="B23:D23"/>
    <mergeCell ref="B36:D36"/>
    <mergeCell ref="B37:D37"/>
    <mergeCell ref="B38:D38"/>
    <mergeCell ref="B39:D39"/>
    <mergeCell ref="B40:D40"/>
    <mergeCell ref="B41:D41"/>
    <mergeCell ref="B30:D30"/>
    <mergeCell ref="B31:D31"/>
    <mergeCell ref="B32:F32"/>
    <mergeCell ref="B33:D33"/>
    <mergeCell ref="B34:D34"/>
    <mergeCell ref="B35:D35"/>
    <mergeCell ref="A141:A162"/>
    <mergeCell ref="A1:F1"/>
    <mergeCell ref="A4:A5"/>
    <mergeCell ref="B4:D4"/>
    <mergeCell ref="B5:D5"/>
    <mergeCell ref="B16:D16"/>
    <mergeCell ref="B12:D12"/>
    <mergeCell ref="B13:F13"/>
    <mergeCell ref="B14:D14"/>
    <mergeCell ref="B15:D15"/>
    <mergeCell ref="A6:F6"/>
    <mergeCell ref="B8:D8"/>
    <mergeCell ref="B9:D9"/>
    <mergeCell ref="B10:D10"/>
    <mergeCell ref="B11:D11"/>
    <mergeCell ref="B24:D24"/>
    <mergeCell ref="B25:D25"/>
    <mergeCell ref="B26:D26"/>
    <mergeCell ref="B28:D28"/>
    <mergeCell ref="B29:D29"/>
    <mergeCell ref="A18:F18"/>
    <mergeCell ref="B19:F19"/>
    <mergeCell ref="B20:D20"/>
    <mergeCell ref="B21:D21"/>
  </mergeCells>
  <dataValidations count="1">
    <dataValidation type="list" allowBlank="1" showInputMessage="1" showErrorMessage="1" sqref="F4:F5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 topLeftCell="A109">
      <selection activeCell="B72" sqref="B72:D72"/>
    </sheetView>
  </sheetViews>
  <sheetFormatPr defaultColWidth="9.140625" defaultRowHeight="22.5" customHeight="1"/>
  <cols>
    <col min="1" max="1" width="9.140625" style="1" customWidth="1"/>
    <col min="2" max="2" width="76.8515625" style="1" customWidth="1"/>
    <col min="3" max="3" width="5.28125" style="2" customWidth="1"/>
    <col min="4" max="4" width="16.00390625" style="1" customWidth="1"/>
    <col min="5" max="5" width="5.28125" style="2" customWidth="1"/>
    <col min="6" max="6" width="14.8515625" style="1" customWidth="1"/>
    <col min="7" max="16384" width="9.140625" style="1" customWidth="1"/>
  </cols>
  <sheetData>
    <row r="1" spans="1:6" ht="22.5" customHeight="1">
      <c r="A1" s="185" t="str">
        <f>'Corp. Tax Form'!A1</f>
        <v>GENERAL INSTRUCTIONS</v>
      </c>
      <c r="B1" s="185"/>
      <c r="C1" s="185"/>
      <c r="D1" s="185"/>
      <c r="E1" s="185"/>
      <c r="F1" s="185"/>
    </row>
    <row r="2" spans="1:6" ht="83.25" customHeight="1">
      <c r="A2" s="189" t="str">
        <f>'Corp. Tax Form'!A2</f>
        <v xml:space="preserve">- All Taxpayers MUST complete parts A, B, H and I
- Taxpayers who have income from trade or business other than from agriculture &amp; fisheries, investments in life insurance companies and/or residential rent MUST complete parts C &amp; E
- Taxpayers who have income from agriculture &amp; fisheries MUST complete parts D &amp; E
- Life insurance companies should complete part F
- Taxpayers who have income from residential rent MUST complete part G
</v>
      </c>
      <c r="B2" s="189"/>
      <c r="C2" s="189"/>
      <c r="D2" s="189"/>
      <c r="E2" s="189"/>
      <c r="F2" s="189"/>
    </row>
    <row r="3" spans="1:6" ht="22.5" customHeight="1">
      <c r="A3" s="185" t="str">
        <f>'Corp. Tax Form'!A3</f>
        <v>PART A - TAX INCENTIVES QUESTIONS</v>
      </c>
      <c r="B3" s="185"/>
      <c r="C3" s="185"/>
      <c r="D3" s="185"/>
      <c r="E3" s="185"/>
      <c r="F3" s="185"/>
    </row>
    <row r="4" spans="1:6" ht="22.5" customHeight="1">
      <c r="A4" s="190"/>
      <c r="B4" s="186" t="str">
        <f>'Corp. Tax Form'!B4</f>
        <v>Is your firm currently listed on the Junior Stock Market, and has it been listed on that Market for no more than 5 years?</v>
      </c>
      <c r="C4" s="187"/>
      <c r="D4" s="188"/>
      <c r="E4" s="47">
        <f>'Corp. Tax Form'!E4</f>
        <v>10</v>
      </c>
      <c r="F4" s="47" t="str">
        <f>'Corp. Tax Form'!F4</f>
        <v>Yes</v>
      </c>
    </row>
    <row r="5" spans="1:6" ht="22.5" customHeight="1">
      <c r="A5" s="190"/>
      <c r="B5" s="186" t="str">
        <f>'Corp. Tax Form'!B5</f>
        <v>Is your firm currently listed on the Junior Stock Market, and has it been listed on that Market for more than 5 years, but no more than 10 years?</v>
      </c>
      <c r="C5" s="187"/>
      <c r="D5" s="188"/>
      <c r="E5" s="47">
        <f>'Corp. Tax Form'!E5</f>
        <v>20</v>
      </c>
      <c r="F5" s="47" t="str">
        <f>'Corp. Tax Form'!F5</f>
        <v>No</v>
      </c>
    </row>
    <row r="6" spans="1:6" ht="22.5" customHeight="1">
      <c r="A6" s="185" t="str">
        <f>'Corp. Tax Form'!A6</f>
        <v>PART B - BALANCE SHEET AT END OF YEAR</v>
      </c>
      <c r="B6" s="185"/>
      <c r="C6" s="185"/>
      <c r="D6" s="185"/>
      <c r="E6" s="185"/>
      <c r="F6" s="185"/>
    </row>
    <row r="7" spans="1:6" ht="22.5" customHeight="1">
      <c r="A7" s="190"/>
      <c r="B7" s="186" t="str">
        <f>'Corp. Tax Form'!B7</f>
        <v>Assets</v>
      </c>
      <c r="C7" s="187"/>
      <c r="D7" s="188"/>
      <c r="E7" s="47">
        <f>'Corp. Tax Form'!E7</f>
        <v>0</v>
      </c>
      <c r="F7" s="48">
        <f>'Corp. Tax Form'!F7</f>
        <v>0</v>
      </c>
    </row>
    <row r="8" spans="1:6" ht="22.5" customHeight="1">
      <c r="A8" s="190"/>
      <c r="B8" s="186" t="str">
        <f>'Corp. Tax Form'!B8</f>
        <v>Cash &amp; Equivalents (uncashed cheques, chequing accts, savings…)</v>
      </c>
      <c r="C8" s="187"/>
      <c r="D8" s="188"/>
      <c r="E8" s="47">
        <f>'Corp. Tax Form'!E8</f>
        <v>30</v>
      </c>
      <c r="F8" s="48">
        <f>'Corp. Tax Form'!F8</f>
        <v>0</v>
      </c>
    </row>
    <row r="9" spans="1:6" ht="22.5" customHeight="1">
      <c r="A9" s="190"/>
      <c r="B9" s="186" t="str">
        <f>'Corp. Tax Form'!B9</f>
        <v>Accounts Receivable</v>
      </c>
      <c r="C9" s="187"/>
      <c r="D9" s="188"/>
      <c r="E9" s="47">
        <f>'Corp. Tax Form'!E9</f>
        <v>40</v>
      </c>
      <c r="F9" s="48">
        <f>'Corp. Tax Form'!F9</f>
        <v>0</v>
      </c>
    </row>
    <row r="10" spans="1:6" ht="22.5" customHeight="1">
      <c r="A10" s="190"/>
      <c r="B10" s="186" t="str">
        <f>'Corp. Tax Form'!B10</f>
        <v>Loans to Directors</v>
      </c>
      <c r="C10" s="187"/>
      <c r="D10" s="188"/>
      <c r="E10" s="47">
        <f>'Corp. Tax Form'!E10</f>
        <v>50</v>
      </c>
      <c r="F10" s="48">
        <f>'Corp. Tax Form'!F10</f>
        <v>0</v>
      </c>
    </row>
    <row r="11" spans="1:6" ht="22.5" customHeight="1">
      <c r="A11" s="190"/>
      <c r="B11" s="186" t="str">
        <f>'Corp. Tax Form'!B11</f>
        <v>Other Current, Short-term and Long-term Assets</v>
      </c>
      <c r="C11" s="187"/>
      <c r="D11" s="188"/>
      <c r="E11" s="47">
        <f>'Corp. Tax Form'!E11</f>
        <v>60</v>
      </c>
      <c r="F11" s="48">
        <f>'Corp. Tax Form'!F11</f>
        <v>0</v>
      </c>
    </row>
    <row r="12" spans="1:6" ht="22.5" customHeight="1">
      <c r="A12" s="190"/>
      <c r="B12" s="186" t="str">
        <f>'Corp. Tax Form'!B12</f>
        <v>Total Assets (Sum of L30 to L60)</v>
      </c>
      <c r="C12" s="187"/>
      <c r="D12" s="188"/>
      <c r="E12" s="47">
        <f>'Corp. Tax Form'!E12</f>
        <v>70</v>
      </c>
      <c r="F12" s="48">
        <f>'Corp. Tax Form'!F12</f>
        <v>0</v>
      </c>
    </row>
    <row r="13" spans="1:6" ht="22.5" customHeight="1">
      <c r="A13" s="190"/>
      <c r="B13" s="185" t="str">
        <f>'Corp. Tax Form'!B13</f>
        <v>Liabilities</v>
      </c>
      <c r="C13" s="185"/>
      <c r="D13" s="185"/>
      <c r="E13" s="185"/>
      <c r="F13" s="185"/>
    </row>
    <row r="14" spans="1:6" ht="22.5" customHeight="1">
      <c r="A14" s="190"/>
      <c r="B14" s="186" t="str">
        <f>'Corp. Tax Form'!B14</f>
        <v>All Current, Short-term and Long-term Liabilities</v>
      </c>
      <c r="C14" s="187"/>
      <c r="D14" s="188"/>
      <c r="E14" s="47">
        <f>'Corp. Tax Form'!E14</f>
        <v>80</v>
      </c>
      <c r="F14" s="48">
        <f>'Corp. Tax Form'!F14</f>
        <v>0</v>
      </c>
    </row>
    <row r="15" spans="1:13" ht="22.5" customHeight="1">
      <c r="A15" s="190"/>
      <c r="B15" s="182" t="str">
        <f>'Corp. Tax Form'!B15</f>
        <v>Net Assets (Sum of L70 - L80)</v>
      </c>
      <c r="C15" s="183"/>
      <c r="D15" s="184"/>
      <c r="E15" s="47">
        <f>'Corp. Tax Form'!E15</f>
        <v>90</v>
      </c>
      <c r="F15" s="69">
        <f>'Corp. Tax Form'!F15</f>
        <v>0</v>
      </c>
      <c r="G15" s="62"/>
      <c r="H15" s="60"/>
      <c r="I15" s="61"/>
      <c r="J15" s="61"/>
      <c r="K15" s="61"/>
      <c r="L15" s="61"/>
      <c r="M15" s="61"/>
    </row>
    <row r="16" spans="1:13" ht="22.5" customHeight="1">
      <c r="A16" s="190"/>
      <c r="B16" s="186" t="str">
        <f>'Corp. Tax Form'!B16</f>
        <v>Shareholder Equity</v>
      </c>
      <c r="C16" s="187"/>
      <c r="D16" s="187"/>
      <c r="E16" s="46"/>
      <c r="F16" s="59" t="str">
        <f>'Corp. Tax Form'!F16</f>
        <v>−</v>
      </c>
      <c r="G16" s="62"/>
      <c r="H16" s="60"/>
      <c r="I16" s="61"/>
      <c r="J16" s="61"/>
      <c r="K16" s="61"/>
      <c r="L16" s="61"/>
      <c r="M16" s="61"/>
    </row>
    <row r="17" spans="1:13" ht="22.5" customHeight="1">
      <c r="A17" s="190"/>
      <c r="B17" s="182" t="str">
        <f>'Corp. Tax Form'!B17</f>
        <v>Shareholder Equity</v>
      </c>
      <c r="C17" s="183"/>
      <c r="D17" s="184"/>
      <c r="E17" s="47">
        <f>'Corp. Tax Form'!E17</f>
        <v>100</v>
      </c>
      <c r="F17" s="69">
        <f>'Corp. Tax Form'!F17</f>
        <v>0</v>
      </c>
      <c r="G17" s="63"/>
      <c r="H17" s="60"/>
      <c r="I17" s="61"/>
      <c r="J17" s="61"/>
      <c r="K17" s="61"/>
      <c r="L17" s="61"/>
      <c r="M17" s="61"/>
    </row>
    <row r="18" spans="1:13" ht="22.5" customHeight="1">
      <c r="A18" s="185" t="str">
        <f>'Corp. Tax Form'!A18</f>
        <v>PART C – INCOME FROM TRADE, BUSINESS, INVESTMENTS AND NON-RESIDENTIAL RENTAL PROPERTY</v>
      </c>
      <c r="B18" s="185"/>
      <c r="C18" s="185"/>
      <c r="D18" s="185"/>
      <c r="E18" s="185"/>
      <c r="F18" s="186"/>
      <c r="G18" s="63"/>
      <c r="H18" s="61"/>
      <c r="I18" s="61"/>
      <c r="J18" s="61"/>
      <c r="K18" s="61"/>
      <c r="L18" s="61"/>
      <c r="M18" s="61"/>
    </row>
    <row r="19" spans="1:6" ht="22.5" customHeight="1">
      <c r="A19" s="190"/>
      <c r="B19" s="185" t="str">
        <f>'Corp. Tax Form'!B19</f>
        <v>Income</v>
      </c>
      <c r="C19" s="185"/>
      <c r="D19" s="185"/>
      <c r="E19" s="185"/>
      <c r="F19" s="185"/>
    </row>
    <row r="20" spans="1:6" ht="22.5" customHeight="1">
      <c r="A20" s="190"/>
      <c r="B20" s="186" t="str">
        <f>'Corp. Tax Form'!B20</f>
        <v>Trade Sales of Goods and Service - Domestic Income</v>
      </c>
      <c r="C20" s="187"/>
      <c r="D20" s="188"/>
      <c r="E20" s="47">
        <f>'Corp. Tax Form'!E20</f>
        <v>170</v>
      </c>
      <c r="F20" s="48">
        <f>'Corp. Tax Form'!F20</f>
        <v>0</v>
      </c>
    </row>
    <row r="21" spans="1:6" ht="22.5" customHeight="1">
      <c r="A21" s="190"/>
      <c r="B21" s="186" t="str">
        <f>'Corp. Tax Form'!B21</f>
        <v>Trade Sales of Goods and Service - Exports</v>
      </c>
      <c r="C21" s="187"/>
      <c r="D21" s="188"/>
      <c r="E21" s="47">
        <f>'Corp. Tax Form'!E21</f>
        <v>180</v>
      </c>
      <c r="F21" s="48">
        <f>'Corp. Tax Form'!F21</f>
        <v>0</v>
      </c>
    </row>
    <row r="22" spans="1:6" ht="22.5" customHeight="1">
      <c r="A22" s="190"/>
      <c r="B22" s="186" t="str">
        <f>'Corp. Tax Form'!B22</f>
        <v>Domestic Investment Income</v>
      </c>
      <c r="C22" s="187"/>
      <c r="D22" s="188"/>
      <c r="E22" s="47">
        <f>'Corp. Tax Form'!E22</f>
        <v>190</v>
      </c>
      <c r="F22" s="48">
        <f>'Corp. Tax Form'!F22</f>
        <v>0</v>
      </c>
    </row>
    <row r="23" spans="1:6" ht="22.5" customHeight="1">
      <c r="A23" s="190"/>
      <c r="B23" s="186" t="str">
        <f>'Corp. Tax Form'!B23</f>
        <v>Foreign Investment Income</v>
      </c>
      <c r="C23" s="187"/>
      <c r="D23" s="188"/>
      <c r="E23" s="47">
        <f>'Corp. Tax Form'!E23</f>
        <v>200</v>
      </c>
      <c r="F23" s="48">
        <f>'Corp. Tax Form'!F23</f>
        <v>0</v>
      </c>
    </row>
    <row r="24" spans="1:6" ht="22.5" customHeight="1">
      <c r="A24" s="190"/>
      <c r="B24" s="186" t="str">
        <f>'Corp. Tax Form'!B24</f>
        <v>Total Rental Income (Excluding Residential Property)</v>
      </c>
      <c r="C24" s="187"/>
      <c r="D24" s="188"/>
      <c r="E24" s="47">
        <f>'Corp. Tax Form'!E24</f>
        <v>210</v>
      </c>
      <c r="F24" s="48">
        <f>'Corp. Tax Form'!F24</f>
        <v>0</v>
      </c>
    </row>
    <row r="25" spans="1:6" ht="22.5" customHeight="1">
      <c r="A25" s="190"/>
      <c r="B25" s="186" t="str">
        <f>'Corp. Tax Form'!B25</f>
        <v>Other Income</v>
      </c>
      <c r="C25" s="187"/>
      <c r="D25" s="188"/>
      <c r="E25" s="47">
        <f>'Corp. Tax Form'!E25</f>
        <v>220</v>
      </c>
      <c r="F25" s="48">
        <f>'Corp. Tax Form'!F25</f>
        <v>0</v>
      </c>
    </row>
    <row r="26" spans="1:6" ht="22.5" customHeight="1">
      <c r="A26" s="190"/>
      <c r="B26" s="182" t="str">
        <f>'Corp. Tax Form'!B26</f>
        <v>Total Income (Sum of L170 to L220)</v>
      </c>
      <c r="C26" s="183"/>
      <c r="D26" s="184"/>
      <c r="E26" s="47">
        <f>'Corp. Tax Form'!E26</f>
        <v>230</v>
      </c>
      <c r="F26" s="67">
        <f>'Corp. Tax Form'!F26</f>
        <v>0</v>
      </c>
    </row>
    <row r="27" spans="1:6" ht="22.5" customHeight="1">
      <c r="A27" s="190"/>
      <c r="B27" s="186" t="str">
        <f>'Corp. Tax Form'!B27</f>
        <v>Cost of Sales</v>
      </c>
      <c r="C27" s="187"/>
      <c r="D27" s="187"/>
      <c r="E27" s="187"/>
      <c r="F27" s="188"/>
    </row>
    <row r="28" spans="1:6" ht="22.5" customHeight="1">
      <c r="A28" s="190"/>
      <c r="B28" s="186" t="str">
        <f>'Corp. Tax Form'!B28</f>
        <v>Opening Inventory</v>
      </c>
      <c r="C28" s="187"/>
      <c r="D28" s="188"/>
      <c r="E28" s="47">
        <f>'Corp. Tax Form'!E28</f>
        <v>235</v>
      </c>
      <c r="F28" s="48">
        <f>'Corp. Tax Form'!F28</f>
        <v>0</v>
      </c>
    </row>
    <row r="29" spans="1:6" ht="22.5" customHeight="1">
      <c r="A29" s="190"/>
      <c r="B29" s="186" t="str">
        <f>'Corp. Tax Form'!B29</f>
        <v>Purchases during year</v>
      </c>
      <c r="C29" s="187"/>
      <c r="D29" s="188"/>
      <c r="E29" s="47">
        <f>'Corp. Tax Form'!E29</f>
        <v>240</v>
      </c>
      <c r="F29" s="48">
        <f>'Corp. Tax Form'!F29</f>
        <v>0</v>
      </c>
    </row>
    <row r="30" spans="1:6" ht="22.5" customHeight="1">
      <c r="A30" s="190"/>
      <c r="B30" s="186" t="str">
        <f>'Corp. Tax Form'!B30</f>
        <v>Closing Inventory</v>
      </c>
      <c r="C30" s="187"/>
      <c r="D30" s="188"/>
      <c r="E30" s="47">
        <f>'Corp. Tax Form'!E30</f>
        <v>250</v>
      </c>
      <c r="F30" s="48">
        <f>'Corp. Tax Form'!F30</f>
        <v>0</v>
      </c>
    </row>
    <row r="31" spans="1:6" ht="22.5" customHeight="1">
      <c r="A31" s="190"/>
      <c r="B31" s="186" t="str">
        <f>'Corp. Tax Form'!B31</f>
        <v>Cost of Sales (L235 + L240 - L250)</v>
      </c>
      <c r="C31" s="187"/>
      <c r="D31" s="188"/>
      <c r="E31" s="47">
        <f>'Corp. Tax Form'!E31</f>
        <v>260</v>
      </c>
      <c r="F31" s="48">
        <f>'Corp. Tax Form'!F31</f>
        <v>0</v>
      </c>
    </row>
    <row r="32" spans="1:6" ht="22.5" customHeight="1">
      <c r="A32" s="190"/>
      <c r="B32" s="185" t="str">
        <f>'Corp. Tax Form'!B32</f>
        <v>Operating Expenses</v>
      </c>
      <c r="C32" s="185"/>
      <c r="D32" s="185"/>
      <c r="E32" s="185"/>
      <c r="F32" s="185"/>
    </row>
    <row r="33" spans="1:6" ht="22.5" customHeight="1">
      <c r="A33" s="190"/>
      <c r="B33" s="186" t="str">
        <f>'Corp. Tax Form'!B33</f>
        <v>Labour Cost</v>
      </c>
      <c r="C33" s="187"/>
      <c r="D33" s="188"/>
      <c r="E33" s="47">
        <f>'Corp. Tax Form'!E33</f>
        <v>270</v>
      </c>
      <c r="F33" s="48">
        <f>'Corp. Tax Form'!F33</f>
        <v>0</v>
      </c>
    </row>
    <row r="34" spans="1:6" ht="22.5" customHeight="1">
      <c r="A34" s="190"/>
      <c r="B34" s="186" t="str">
        <f>'Corp. Tax Form'!B34</f>
        <v>Commissions</v>
      </c>
      <c r="C34" s="187"/>
      <c r="D34" s="188"/>
      <c r="E34" s="47">
        <f>'Corp. Tax Form'!E34</f>
        <v>280</v>
      </c>
      <c r="F34" s="48">
        <f>'Corp. Tax Form'!F34</f>
        <v>0</v>
      </c>
    </row>
    <row r="35" spans="1:6" ht="22.5" customHeight="1">
      <c r="A35" s="190"/>
      <c r="B35" s="186" t="str">
        <f>'Corp. Tax Form'!B35</f>
        <v>Management Fees</v>
      </c>
      <c r="C35" s="187"/>
      <c r="D35" s="188"/>
      <c r="E35" s="47">
        <f>'Corp. Tax Form'!E35</f>
        <v>290</v>
      </c>
      <c r="F35" s="48">
        <f>'Corp. Tax Form'!F35</f>
        <v>0</v>
      </c>
    </row>
    <row r="36" spans="1:6" ht="22.5" customHeight="1">
      <c r="A36" s="190"/>
      <c r="B36" s="186" t="str">
        <f>'Corp. Tax Form'!B36</f>
        <v>Directors’ Fees</v>
      </c>
      <c r="C36" s="187"/>
      <c r="D36" s="188"/>
      <c r="E36" s="47">
        <f>'Corp. Tax Form'!E36</f>
        <v>300</v>
      </c>
      <c r="F36" s="48">
        <f>'Corp. Tax Form'!F36</f>
        <v>0</v>
      </c>
    </row>
    <row r="37" spans="1:6" ht="22.5" customHeight="1">
      <c r="A37" s="190"/>
      <c r="B37" s="186" t="str">
        <f>'Corp. Tax Form'!B37</f>
        <v>Depreciation (as per Financial Statements)</v>
      </c>
      <c r="C37" s="187"/>
      <c r="D37" s="188"/>
      <c r="E37" s="47">
        <f>'Corp. Tax Form'!E37</f>
        <v>310</v>
      </c>
      <c r="F37" s="48">
        <f>'Corp. Tax Form'!F37</f>
        <v>0</v>
      </c>
    </row>
    <row r="38" spans="1:6" ht="22.5" customHeight="1">
      <c r="A38" s="190"/>
      <c r="B38" s="186" t="str">
        <f>'Corp. Tax Form'!B38</f>
        <v>Bad Debt</v>
      </c>
      <c r="C38" s="187"/>
      <c r="D38" s="188"/>
      <c r="E38" s="47">
        <f>'Corp. Tax Form'!E38</f>
        <v>320</v>
      </c>
      <c r="F38" s="48">
        <f>'Corp. Tax Form'!F38</f>
        <v>0</v>
      </c>
    </row>
    <row r="39" spans="1:6" ht="22.5" customHeight="1">
      <c r="A39" s="190"/>
      <c r="B39" s="186" t="str">
        <f>'Corp. Tax Form'!B39</f>
        <v>Other Expenses</v>
      </c>
      <c r="C39" s="187"/>
      <c r="D39" s="188"/>
      <c r="E39" s="47">
        <f>'Corp. Tax Form'!E39</f>
        <v>330</v>
      </c>
      <c r="F39" s="48">
        <f>'Corp. Tax Form'!F39</f>
        <v>0</v>
      </c>
    </row>
    <row r="40" spans="1:6" ht="22.5" customHeight="1">
      <c r="A40" s="190"/>
      <c r="B40" s="182" t="str">
        <f>'Corp. Tax Form'!B40</f>
        <v>Total Operating Expenses (Sum of L270 to L330)</v>
      </c>
      <c r="C40" s="183"/>
      <c r="D40" s="184"/>
      <c r="E40" s="47">
        <f>'Corp. Tax Form'!E40</f>
        <v>340</v>
      </c>
      <c r="F40" s="67">
        <f>'Corp. Tax Form'!F40</f>
        <v>0</v>
      </c>
    </row>
    <row r="41" spans="1:6" ht="22.5" customHeight="1">
      <c r="A41" s="190"/>
      <c r="B41" s="182" t="str">
        <f>'Corp. Tax Form'!B41</f>
        <v>Net Trade, Business, Investment and Non-residential Income/Loss (L230 - L260 - L340)</v>
      </c>
      <c r="C41" s="183"/>
      <c r="D41" s="184"/>
      <c r="E41" s="47">
        <f>'Corp. Tax Form'!E41</f>
        <v>350</v>
      </c>
      <c r="F41" s="67">
        <f>'Corp. Tax Form'!F41</f>
        <v>0</v>
      </c>
    </row>
    <row r="42" spans="1:6" ht="22.5" customHeight="1">
      <c r="A42" s="185" t="str">
        <f>'Corp. Tax Form'!A42</f>
        <v>PART D – INCOME FROM AGRICULTURE AND FISHERIES</v>
      </c>
      <c r="B42" s="185"/>
      <c r="C42" s="185"/>
      <c r="D42" s="185"/>
      <c r="E42" s="185"/>
      <c r="F42" s="185"/>
    </row>
    <row r="43" spans="1:6" ht="22.5" customHeight="1">
      <c r="A43" s="190"/>
      <c r="B43" s="185" t="str">
        <f>'Corp. Tax Form'!B43</f>
        <v>Gross Income</v>
      </c>
      <c r="C43" s="185"/>
      <c r="D43" s="185"/>
      <c r="E43" s="185"/>
      <c r="F43" s="185"/>
    </row>
    <row r="44" spans="1:6" ht="22.5" customHeight="1">
      <c r="A44" s="190"/>
      <c r="B44" s="186" t="str">
        <f>'Corp. Tax Form'!B44</f>
        <v xml:space="preserve">Income from sale of Cane </v>
      </c>
      <c r="C44" s="187"/>
      <c r="D44" s="188"/>
      <c r="E44" s="47">
        <f>'Corp. Tax Form'!E44</f>
        <v>370</v>
      </c>
      <c r="F44" s="48">
        <f>'Corp. Tax Form'!F44</f>
        <v>0</v>
      </c>
    </row>
    <row r="45" spans="1:6" ht="22.5" customHeight="1">
      <c r="A45" s="190"/>
      <c r="B45" s="186" t="str">
        <f>'Corp. Tax Form'!B45</f>
        <v>Ground Provision, Vegetables and Fruit</v>
      </c>
      <c r="C45" s="187"/>
      <c r="D45" s="188"/>
      <c r="E45" s="47">
        <f>'Corp. Tax Form'!E45</f>
        <v>380</v>
      </c>
      <c r="F45" s="48">
        <f>'Corp. Tax Form'!F45</f>
        <v>0</v>
      </c>
    </row>
    <row r="46" spans="1:6" ht="22.5" customHeight="1">
      <c r="A46" s="190"/>
      <c r="B46" s="186" t="str">
        <f>'Corp. Tax Form'!B46</f>
        <v>Livestock</v>
      </c>
      <c r="C46" s="187"/>
      <c r="D46" s="188"/>
      <c r="E46" s="47">
        <f>'Corp. Tax Form'!E46</f>
        <v>390</v>
      </c>
      <c r="F46" s="48">
        <f>'Corp. Tax Form'!F46</f>
        <v>0</v>
      </c>
    </row>
    <row r="47" spans="1:6" ht="22.5" customHeight="1">
      <c r="A47" s="190"/>
      <c r="B47" s="186" t="str">
        <f>'Corp. Tax Form'!B47</f>
        <v>Fisheries</v>
      </c>
      <c r="C47" s="187"/>
      <c r="D47" s="188"/>
      <c r="E47" s="47">
        <f>'Corp. Tax Form'!E47</f>
        <v>400</v>
      </c>
      <c r="F47" s="48">
        <f>'Corp. Tax Form'!F47</f>
        <v>0</v>
      </c>
    </row>
    <row r="48" spans="1:6" ht="22.5" customHeight="1">
      <c r="A48" s="190"/>
      <c r="B48" s="182" t="str">
        <f>'Corp. Tax Form'!B48</f>
        <v>Gross Income from Agriculture &amp; Fisheries (Sum of L370 to L400)</v>
      </c>
      <c r="C48" s="183"/>
      <c r="D48" s="184"/>
      <c r="E48" s="47">
        <f>'Corp. Tax Form'!E48</f>
        <v>410</v>
      </c>
      <c r="F48" s="67">
        <f>'Corp. Tax Form'!F48</f>
        <v>0</v>
      </c>
    </row>
    <row r="49" spans="1:6" ht="22.5" customHeight="1">
      <c r="A49" s="190"/>
      <c r="B49" s="185" t="str">
        <f>'Corp. Tax Form'!B49</f>
        <v>Expenses</v>
      </c>
      <c r="C49" s="185"/>
      <c r="D49" s="185"/>
      <c r="E49" s="185"/>
      <c r="F49" s="185"/>
    </row>
    <row r="50" spans="1:6" ht="22.5" customHeight="1">
      <c r="A50" s="190"/>
      <c r="B50" s="186" t="str">
        <f>'Corp. Tax Form'!B50</f>
        <v>Agricultural Labour</v>
      </c>
      <c r="C50" s="187"/>
      <c r="D50" s="188"/>
      <c r="E50" s="47">
        <f>'Corp. Tax Form'!E50</f>
        <v>420</v>
      </c>
      <c r="F50" s="48">
        <f>'Corp. Tax Form'!F50</f>
        <v>0</v>
      </c>
    </row>
    <row r="51" spans="1:6" ht="22.5" customHeight="1">
      <c r="A51" s="190"/>
      <c r="B51" s="186" t="str">
        <f>'Corp. Tax Form'!B51</f>
        <v>Management Fees</v>
      </c>
      <c r="C51" s="187"/>
      <c r="D51" s="188"/>
      <c r="E51" s="47">
        <f>'Corp. Tax Form'!E51</f>
        <v>430</v>
      </c>
      <c r="F51" s="48">
        <f>'Corp. Tax Form'!F51</f>
        <v>0</v>
      </c>
    </row>
    <row r="52" spans="1:6" ht="22.5" customHeight="1">
      <c r="A52" s="190"/>
      <c r="B52" s="186" t="str">
        <f>'Corp. Tax Form'!B52</f>
        <v>Depreciation (as per Financial Statements)</v>
      </c>
      <c r="C52" s="187"/>
      <c r="D52" s="188"/>
      <c r="E52" s="47">
        <f>'Corp. Tax Form'!E52</f>
        <v>440</v>
      </c>
      <c r="F52" s="48">
        <f>'Corp. Tax Form'!F52</f>
        <v>0</v>
      </c>
    </row>
    <row r="53" spans="1:6" ht="22.5" customHeight="1">
      <c r="A53" s="190"/>
      <c r="B53" s="186" t="str">
        <f>'Corp. Tax Form'!B53</f>
        <v>Other Expenses</v>
      </c>
      <c r="C53" s="187"/>
      <c r="D53" s="188"/>
      <c r="E53" s="47">
        <f>'Corp. Tax Form'!E53</f>
        <v>450</v>
      </c>
      <c r="F53" s="48">
        <f>'Corp. Tax Form'!F53</f>
        <v>0</v>
      </c>
    </row>
    <row r="54" spans="1:6" ht="22.5" customHeight="1">
      <c r="A54" s="190"/>
      <c r="B54" s="186" t="str">
        <f>'Corp. Tax Form'!B54</f>
        <v>Total Agricultural Expenses (Sum of L420 to L450)</v>
      </c>
      <c r="C54" s="187"/>
      <c r="D54" s="188"/>
      <c r="E54" s="47">
        <f>'Corp. Tax Form'!E54</f>
        <v>460</v>
      </c>
      <c r="F54" s="48">
        <f>'Corp. Tax Form'!F54</f>
        <v>0</v>
      </c>
    </row>
    <row r="55" spans="1:6" ht="22.5" customHeight="1">
      <c r="A55" s="190"/>
      <c r="B55" s="182" t="str">
        <f>'Corp. Tax Form'!B55</f>
        <v>Net Agricultural Income/Loss (L410 - L 460)</v>
      </c>
      <c r="C55" s="183"/>
      <c r="D55" s="184"/>
      <c r="E55" s="47">
        <f>'Corp. Tax Form'!E55</f>
        <v>470</v>
      </c>
      <c r="F55" s="67">
        <f>'Corp. Tax Form'!F55</f>
        <v>0</v>
      </c>
    </row>
    <row r="56" spans="1:6" ht="22.5" customHeight="1">
      <c r="A56" s="185" t="str">
        <f>'Corp. Tax Form'!A56</f>
        <v>PART E – ASSESSABLE INCOME FROM TRADE, BUSINESS, INVESTMENTS, AGRICULTURE &amp; FISHERIES, AND NON-RESIDENTIAL RENT</v>
      </c>
      <c r="B56" s="185"/>
      <c r="C56" s="185"/>
      <c r="D56" s="185"/>
      <c r="E56" s="185"/>
      <c r="F56" s="185"/>
    </row>
    <row r="57" spans="1:6" ht="22.5" customHeight="1">
      <c r="A57" s="190"/>
      <c r="B57" s="185" t="str">
        <f>'Corp. Tax Form'!B57</f>
        <v>Net Income/Loss according to financial statements (Add L350 + L470)</v>
      </c>
      <c r="C57" s="185"/>
      <c r="D57" s="185"/>
      <c r="E57" s="47">
        <f>'Corp. Tax Form'!E57</f>
        <v>480</v>
      </c>
      <c r="F57" s="67">
        <f>'Corp. Tax Form'!F57</f>
        <v>0</v>
      </c>
    </row>
    <row r="58" spans="1:6" ht="22.5" customHeight="1">
      <c r="A58" s="190"/>
      <c r="B58" s="185" t="str">
        <f>'Corp. Tax Form'!B58</f>
        <v>Depreciation according to financial statements (Add L310 + L440)</v>
      </c>
      <c r="C58" s="185"/>
      <c r="D58" s="185"/>
      <c r="E58" s="47">
        <f>'Corp. Tax Form'!E58</f>
        <v>490</v>
      </c>
      <c r="F58" s="48">
        <f>'Corp. Tax Form'!F58</f>
        <v>0</v>
      </c>
    </row>
    <row r="59" spans="1:6" ht="22.5" customHeight="1">
      <c r="A59" s="190"/>
      <c r="B59" s="185" t="str">
        <f>'Corp. Tax Form'!B59</f>
        <v>Pension Expense</v>
      </c>
      <c r="C59" s="185"/>
      <c r="D59" s="185"/>
      <c r="E59" s="47">
        <f>'Corp. Tax Form'!E59</f>
        <v>500</v>
      </c>
      <c r="F59" s="48">
        <f>'Corp. Tax Form'!F59</f>
        <v>0</v>
      </c>
    </row>
    <row r="60" spans="1:6" ht="22.5" customHeight="1">
      <c r="A60" s="190"/>
      <c r="B60" s="185" t="str">
        <f>'Corp. Tax Form'!B60</f>
        <v>Renewable Energy and Energy Efficient Retrofits</v>
      </c>
      <c r="C60" s="185"/>
      <c r="D60" s="185"/>
      <c r="E60" s="47">
        <f>'Corp. Tax Form'!E60</f>
        <v>510</v>
      </c>
      <c r="F60" s="48">
        <f>'Corp. Tax Form'!F60</f>
        <v>0</v>
      </c>
    </row>
    <row r="61" spans="1:6" ht="22.5" customHeight="1">
      <c r="A61" s="190"/>
      <c r="B61" s="185" t="str">
        <f>'Corp. Tax Form'!B61</f>
        <v>Other deductions not allowed for tax purposes</v>
      </c>
      <c r="C61" s="185"/>
      <c r="D61" s="185"/>
      <c r="E61" s="47">
        <f>'Corp. Tax Form'!E61</f>
        <v>520</v>
      </c>
      <c r="F61" s="48">
        <f>'Corp. Tax Form'!F61</f>
        <v>0</v>
      </c>
    </row>
    <row r="62" spans="1:6" ht="22.5" customHeight="1">
      <c r="A62" s="190"/>
      <c r="B62" s="185" t="str">
        <f>'Corp. Tax Form'!B62</f>
        <v>Total deductions disallowed for tax purposes (Sum of L490 to L520)</v>
      </c>
      <c r="C62" s="185"/>
      <c r="D62" s="185"/>
      <c r="E62" s="47">
        <f>'Corp. Tax Form'!E62</f>
        <v>530</v>
      </c>
      <c r="F62" s="48">
        <f>'Corp. Tax Form'!F62</f>
        <v>0</v>
      </c>
    </row>
    <row r="63" spans="1:6" ht="22.5" customHeight="1">
      <c r="A63" s="190"/>
      <c r="B63" s="185" t="str">
        <f>'Corp. Tax Form'!B63</f>
        <v>Depreciation according to Income Tax Regulations Sect. 8 (annual wear &amp; tear excluding building allowance)</v>
      </c>
      <c r="C63" s="185"/>
      <c r="D63" s="185"/>
      <c r="E63" s="47">
        <f>'Corp. Tax Form'!E63</f>
        <v>540</v>
      </c>
      <c r="F63" s="48">
        <f>'Corp. Tax Form'!F63</f>
        <v>0</v>
      </c>
    </row>
    <row r="64" spans="1:6" ht="22.5" customHeight="1">
      <c r="A64" s="190"/>
      <c r="B64" s="185" t="str">
        <f>'Corp. Tax Form'!B64</f>
        <v>Commercial Building Allowance</v>
      </c>
      <c r="C64" s="185"/>
      <c r="D64" s="185"/>
      <c r="E64" s="47">
        <f>'Corp. Tax Form'!E64</f>
        <v>550</v>
      </c>
      <c r="F64" s="48">
        <f>'Corp. Tax Form'!F64</f>
        <v>0</v>
      </c>
    </row>
    <row r="65" spans="1:6" ht="22.5" customHeight="1">
      <c r="A65" s="190"/>
      <c r="B65" s="185" t="str">
        <f>'Corp. Tax Form'!B65</f>
        <v>Industrial Building Allowance</v>
      </c>
      <c r="C65" s="185"/>
      <c r="D65" s="185"/>
      <c r="E65" s="47">
        <f>'Corp. Tax Form'!E65</f>
        <v>560</v>
      </c>
      <c r="F65" s="48">
        <f>'Corp. Tax Form'!F65</f>
        <v>0</v>
      </c>
    </row>
    <row r="66" spans="1:6" ht="22.5" customHeight="1">
      <c r="A66" s="190"/>
      <c r="B66" s="185" t="str">
        <f>'Corp. Tax Form'!B66</f>
        <v>Renewable Energy and Energy Efficient Retrofits (150 % of conversion allowance over five years, L510 X 150% max $25,000)</v>
      </c>
      <c r="C66" s="185"/>
      <c r="D66" s="185"/>
      <c r="E66" s="47">
        <f>'Corp. Tax Form'!E66</f>
        <v>570</v>
      </c>
      <c r="F66" s="48">
        <f>'Corp. Tax Form'!F66</f>
        <v>0</v>
      </c>
    </row>
    <row r="67" spans="1:6" ht="22.5" customHeight="1">
      <c r="A67" s="190"/>
      <c r="B67" s="185" t="str">
        <f>'Corp. Tax Form'!B67</f>
        <v>Other deductions allowed for tax purposes</v>
      </c>
      <c r="C67" s="185"/>
      <c r="D67" s="185"/>
      <c r="E67" s="47">
        <f>'Corp. Tax Form'!E67</f>
        <v>580</v>
      </c>
      <c r="F67" s="48">
        <f>'Corp. Tax Form'!F67</f>
        <v>0</v>
      </c>
    </row>
    <row r="68" spans="1:6" ht="22.5" customHeight="1">
      <c r="A68" s="190"/>
      <c r="B68" s="185" t="str">
        <f>'Corp. Tax Form'!B68</f>
        <v>Total deductions allowed for tax purposes (Sum of L540 to L580)</v>
      </c>
      <c r="C68" s="185"/>
      <c r="D68" s="185"/>
      <c r="E68" s="47">
        <f>'Corp. Tax Form'!E68</f>
        <v>590</v>
      </c>
      <c r="F68" s="48">
        <f>'Corp. Tax Form'!F68</f>
        <v>0</v>
      </c>
    </row>
    <row r="69" spans="1:6" ht="22.5" customHeight="1">
      <c r="A69" s="190"/>
      <c r="B69" s="185" t="str">
        <f>'Corp. Tax Form'!B69</f>
        <v>Taxable Income/Loss during year (Add L480 and L530 minus L590)</v>
      </c>
      <c r="C69" s="185"/>
      <c r="D69" s="185"/>
      <c r="E69" s="47">
        <f>'Corp. Tax Form'!E69</f>
        <v>600</v>
      </c>
      <c r="F69" s="48">
        <f>'Corp. Tax Form'!F69</f>
        <v>0</v>
      </c>
    </row>
    <row r="70" spans="1:6" ht="22.5" customHeight="1">
      <c r="A70" s="190"/>
      <c r="B70" s="185" t="str">
        <f>'Corp. Tax Form'!B70</f>
        <v>Losses available from Previous Years for set‐off (excluding losses from Residential Rent)</v>
      </c>
      <c r="C70" s="185"/>
      <c r="D70" s="185"/>
      <c r="E70" s="47">
        <f>'Corp. Tax Form'!E70</f>
        <v>610</v>
      </c>
      <c r="F70" s="48">
        <f>'Corp. Tax Form'!F70</f>
        <v>0</v>
      </c>
    </row>
    <row r="71" spans="1:6" ht="22.5" customHeight="1">
      <c r="A71" s="190"/>
      <c r="B71" s="185" t="str">
        <f>'Corp. Tax Form'!B71</f>
        <v>Losses Available from Previous Years that will expire if not used this year</v>
      </c>
      <c r="C71" s="185"/>
      <c r="D71" s="185"/>
      <c r="E71" s="47">
        <f>'Corp. Tax Form'!E71</f>
        <v>620</v>
      </c>
      <c r="F71" s="48">
        <f>'Corp. Tax Form'!F71</f>
        <v>0</v>
      </c>
    </row>
    <row r="72" spans="1:6" ht="22.5" customHeight="1">
      <c r="A72" s="190"/>
      <c r="B72" s="185" t="str">
        <f>'Corp. Tax Form'!B72</f>
        <v>Assessable Income from sources other than Residential Rent (L600 - L610, enter 0 if negative)</v>
      </c>
      <c r="C72" s="185"/>
      <c r="D72" s="185"/>
      <c r="E72" s="47">
        <f>'Corp. Tax Form'!E72</f>
        <v>630</v>
      </c>
      <c r="F72" s="48">
        <f>'Corp. Tax Form'!F72</f>
        <v>0</v>
      </c>
    </row>
    <row r="73" spans="1:6" ht="22.5" customHeight="1">
      <c r="A73" s="190"/>
      <c r="B73" s="185" t="str">
        <f>'Corp. Tax Form'!B73</f>
        <v>Losses from Sources other than Residental Rent to Carry Forward</v>
      </c>
      <c r="C73" s="185"/>
      <c r="D73" s="185"/>
      <c r="E73" s="47">
        <f>'Corp. Tax Form'!E73</f>
        <v>640</v>
      </c>
      <c r="F73" s="48">
        <f>'Corp. Tax Form'!F73</f>
        <v>0</v>
      </c>
    </row>
    <row r="74" spans="1:6" ht="22.5" customHeight="1">
      <c r="A74" s="185" t="str">
        <f>'Corp. Tax Form'!A74</f>
        <v>PART F – ASSESSABLE INCOME FROM INVESTMENTS OF LIFE INSURANCE COMPANIES</v>
      </c>
      <c r="B74" s="185"/>
      <c r="C74" s="185"/>
      <c r="D74" s="185"/>
      <c r="E74" s="185"/>
      <c r="F74" s="185"/>
    </row>
    <row r="75" spans="1:6" ht="22.5" customHeight="1">
      <c r="A75" s="46"/>
      <c r="B75" s="185" t="str">
        <f>'Corp. Tax Form'!B75</f>
        <v>Gross Investment Income (Resident life Insurance Company)</v>
      </c>
      <c r="C75" s="185"/>
      <c r="D75" s="185"/>
      <c r="E75" s="47">
        <f>'Corp. Tax Form'!E75</f>
        <v>650</v>
      </c>
      <c r="F75" s="48">
        <f>'Corp. Tax Form'!F75</f>
        <v>0</v>
      </c>
    </row>
    <row r="76" spans="1:6" ht="22.5" customHeight="1">
      <c r="A76" s="46"/>
      <c r="B76" s="46" t="str">
        <f>'Corp. Tax Form'!B76</f>
        <v>Gross Investment Income plus 7% of short fall in reserves (Non-resident Life Insurance Company)</v>
      </c>
      <c r="C76" s="47"/>
      <c r="D76" s="46"/>
      <c r="E76" s="47">
        <f>'Corp. Tax Form'!E76</f>
        <v>660</v>
      </c>
      <c r="F76" s="48">
        <f>'Corp. Tax Form'!F76</f>
        <v>0</v>
      </c>
    </row>
    <row r="77" spans="1:6" ht="22.5" customHeight="1">
      <c r="A77" s="46"/>
      <c r="B77" s="182" t="str">
        <f>'Corp. Tax Form'!B77</f>
        <v>Assessable Income - Life Insurance Companies (Add L650 and L660)</v>
      </c>
      <c r="C77" s="183"/>
      <c r="D77" s="184"/>
      <c r="E77" s="47">
        <f>'Corp. Tax Form'!E77</f>
        <v>670</v>
      </c>
      <c r="F77" s="67">
        <f>'Corp. Tax Form'!F77</f>
        <v>0</v>
      </c>
    </row>
    <row r="78" spans="1:6" ht="22.5" customHeight="1">
      <c r="A78" s="185" t="str">
        <f>'Corp. Tax Form'!A78</f>
        <v>PART G – ASSESSABLE INCOME FROM RESIDENTIAL RENT</v>
      </c>
      <c r="B78" s="185"/>
      <c r="C78" s="185"/>
      <c r="D78" s="185"/>
      <c r="E78" s="185"/>
      <c r="F78" s="185"/>
    </row>
    <row r="79" spans="1:6" ht="22.5" customHeight="1">
      <c r="A79" s="190"/>
      <c r="B79" s="185" t="str">
        <f>'Corp. Tax Form'!B79</f>
        <v>Gross Rental Income</v>
      </c>
      <c r="C79" s="185"/>
      <c r="D79" s="185"/>
      <c r="E79" s="185"/>
      <c r="F79" s="185"/>
    </row>
    <row r="80" spans="1:6" ht="22.5" customHeight="1">
      <c r="A80" s="190"/>
      <c r="B80" s="182" t="str">
        <f>'Corp. Tax Form'!B80</f>
        <v>Gross Rental Income</v>
      </c>
      <c r="C80" s="183"/>
      <c r="D80" s="184"/>
      <c r="E80" s="47">
        <f>'Corp. Tax Form'!E80</f>
        <v>680</v>
      </c>
      <c r="F80" s="67">
        <f>'Corp. Tax Form'!F80</f>
        <v>0</v>
      </c>
    </row>
    <row r="81" spans="1:6" ht="22.5" customHeight="1">
      <c r="A81" s="190"/>
      <c r="B81" s="185" t="str">
        <f>'Corp. Tax Form'!B81</f>
        <v>Rental Expenses</v>
      </c>
      <c r="C81" s="185"/>
      <c r="D81" s="185"/>
      <c r="E81" s="185"/>
      <c r="F81" s="185"/>
    </row>
    <row r="82" spans="1:6" ht="22.5" customHeight="1">
      <c r="A82" s="190"/>
      <c r="B82" s="186" t="str">
        <f>'Corp. Tax Form'!B82</f>
        <v>Repairs</v>
      </c>
      <c r="C82" s="187"/>
      <c r="D82" s="188"/>
      <c r="E82" s="47">
        <f>'Corp. Tax Form'!E82</f>
        <v>690</v>
      </c>
      <c r="F82" s="48">
        <f>'Corp. Tax Form'!F82</f>
        <v>0</v>
      </c>
    </row>
    <row r="83" spans="1:6" ht="22.5" customHeight="1">
      <c r="A83" s="190"/>
      <c r="B83" s="186" t="str">
        <f>'Corp. Tax Form'!B83</f>
        <v>Mortgage Interest</v>
      </c>
      <c r="C83" s="187"/>
      <c r="D83" s="188"/>
      <c r="E83" s="47">
        <f>'Corp. Tax Form'!E83</f>
        <v>700</v>
      </c>
      <c r="F83" s="48">
        <f>'Corp. Tax Form'!F83</f>
        <v>0</v>
      </c>
    </row>
    <row r="84" spans="1:6" ht="22.5" customHeight="1">
      <c r="A84" s="190"/>
      <c r="B84" s="186" t="str">
        <f>'Corp. Tax Form'!B84</f>
        <v>Depreciation (according to financial statements)</v>
      </c>
      <c r="C84" s="187"/>
      <c r="D84" s="188"/>
      <c r="E84" s="47">
        <f>'Corp. Tax Form'!E84</f>
        <v>710</v>
      </c>
      <c r="F84" s="48">
        <f>'Corp. Tax Form'!F84</f>
        <v>0</v>
      </c>
    </row>
    <row r="85" spans="1:6" ht="22.5" customHeight="1">
      <c r="A85" s="190"/>
      <c r="B85" s="186" t="str">
        <f>'Corp. Tax Form'!B85</f>
        <v>Other Expenses</v>
      </c>
      <c r="C85" s="187"/>
      <c r="D85" s="188"/>
      <c r="E85" s="47">
        <f>'Corp. Tax Form'!E85</f>
        <v>720</v>
      </c>
      <c r="F85" s="48">
        <f>'Corp. Tax Form'!F85</f>
        <v>0</v>
      </c>
    </row>
    <row r="86" spans="1:6" ht="22.5" customHeight="1">
      <c r="A86" s="190"/>
      <c r="B86" s="186" t="str">
        <f>'Corp. Tax Form'!B86</f>
        <v>Total Rental Expenses (Sum of L690 to L720)</v>
      </c>
      <c r="C86" s="187"/>
      <c r="D86" s="188"/>
      <c r="E86" s="47">
        <f>'Corp. Tax Form'!E86</f>
        <v>730</v>
      </c>
      <c r="F86" s="48">
        <f>'Corp. Tax Form'!F86</f>
        <v>0</v>
      </c>
    </row>
    <row r="87" spans="1:6" ht="22.5" customHeight="1">
      <c r="A87" s="190"/>
      <c r="B87" s="182" t="str">
        <f>'Corp. Tax Form'!B87</f>
        <v>Net Rental Income/Loss according to Financial Statements (L680 - L730)</v>
      </c>
      <c r="C87" s="183"/>
      <c r="D87" s="184"/>
      <c r="E87" s="47">
        <f>'Corp. Tax Form'!E87</f>
        <v>740</v>
      </c>
      <c r="F87" s="67">
        <f>'Corp. Tax Form'!F87</f>
        <v>0</v>
      </c>
    </row>
    <row r="88" spans="1:6" ht="22.5" customHeight="1">
      <c r="A88" s="190"/>
      <c r="B88" s="186" t="str">
        <f>'Corp. Tax Form'!B88</f>
        <v>Depreciation according to financial statements (Copy L710)</v>
      </c>
      <c r="C88" s="187"/>
      <c r="D88" s="188"/>
      <c r="E88" s="47">
        <f>'Corp. Tax Form'!E88</f>
        <v>750</v>
      </c>
      <c r="F88" s="48">
        <f>'Corp. Tax Form'!F88</f>
        <v>0</v>
      </c>
    </row>
    <row r="89" spans="1:6" ht="22.5" customHeight="1">
      <c r="A89" s="190"/>
      <c r="B89" s="186" t="str">
        <f>'Corp. Tax Form'!B89</f>
        <v>Pension Expense</v>
      </c>
      <c r="C89" s="187"/>
      <c r="D89" s="188"/>
      <c r="E89" s="47">
        <f>'Corp. Tax Form'!E89</f>
        <v>760</v>
      </c>
      <c r="F89" s="48">
        <f>'Corp. Tax Form'!F89</f>
        <v>0</v>
      </c>
    </row>
    <row r="90" spans="1:6" ht="22.5" customHeight="1">
      <c r="A90" s="190"/>
      <c r="B90" s="186" t="str">
        <f>'Corp. Tax Form'!B90</f>
        <v>Renewable Energy and Energy Efficient Retrofits on Residential Rental Units</v>
      </c>
      <c r="C90" s="187"/>
      <c r="D90" s="188"/>
      <c r="E90" s="47">
        <f>'Corp. Tax Form'!E90</f>
        <v>770</v>
      </c>
      <c r="F90" s="48">
        <f>'Corp. Tax Form'!F90</f>
        <v>0</v>
      </c>
    </row>
    <row r="91" spans="1:6" ht="22.5" customHeight="1">
      <c r="A91" s="190"/>
      <c r="B91" s="186" t="str">
        <f>'Corp. Tax Form'!B91</f>
        <v>Other deductions not allowed for tax purposes</v>
      </c>
      <c r="C91" s="187"/>
      <c r="D91" s="188"/>
      <c r="E91" s="47">
        <f>'Corp. Tax Form'!E91</f>
        <v>780</v>
      </c>
      <c r="F91" s="48">
        <f>'Corp. Tax Form'!F91</f>
        <v>0</v>
      </c>
    </row>
    <row r="92" spans="1:6" ht="22.5" customHeight="1">
      <c r="A92" s="190"/>
      <c r="B92" s="186" t="str">
        <f>'Corp. Tax Form'!B92</f>
        <v>Total deductions disallowed for tax purposes (Sum of L750 to L780)</v>
      </c>
      <c r="C92" s="187"/>
      <c r="D92" s="188"/>
      <c r="E92" s="47">
        <f>'Corp. Tax Form'!E92</f>
        <v>790</v>
      </c>
      <c r="F92" s="48">
        <f>'Corp. Tax Form'!F92</f>
        <v>0</v>
      </c>
    </row>
    <row r="93" spans="1:6" ht="22.5" customHeight="1">
      <c r="A93" s="190"/>
      <c r="B93" s="186" t="str">
        <f>'Corp. Tax Form'!B93</f>
        <v>Depreciation according to Income Tax Regulations Sect. 8 (annual wear &amp; tear)</v>
      </c>
      <c r="C93" s="187"/>
      <c r="D93" s="188"/>
      <c r="E93" s="47">
        <f>'Corp. Tax Form'!E93</f>
        <v>800</v>
      </c>
      <c r="F93" s="48">
        <f>'Corp. Tax Form'!F93</f>
        <v>0</v>
      </c>
    </row>
    <row r="94" spans="1:6" ht="22.5" customHeight="1">
      <c r="A94" s="190"/>
      <c r="B94" s="186" t="str">
        <f>'Corp. Tax Form'!B94</f>
        <v>Renewable Energy and Energy Efficient Retrofits (150 % of conversion allowance over five years, L770 X 150%)</v>
      </c>
      <c r="C94" s="187"/>
      <c r="D94" s="188"/>
      <c r="E94" s="47">
        <f>'Corp. Tax Form'!E94</f>
        <v>810</v>
      </c>
      <c r="F94" s="48">
        <f>'Corp. Tax Form'!F94</f>
        <v>0</v>
      </c>
    </row>
    <row r="95" spans="1:6" ht="22.5" customHeight="1">
      <c r="A95" s="190"/>
      <c r="B95" s="185" t="str">
        <f>'Corp. Tax Form'!B95</f>
        <v>Other deductions allowed for tax purposes</v>
      </c>
      <c r="C95" s="185"/>
      <c r="D95" s="185"/>
      <c r="E95" s="47">
        <f>'Corp. Tax Form'!E95</f>
        <v>820</v>
      </c>
      <c r="F95" s="48">
        <f>'Corp. Tax Form'!F95</f>
        <v>0</v>
      </c>
    </row>
    <row r="96" spans="1:6" ht="22.5" customHeight="1">
      <c r="A96" s="190"/>
      <c r="B96" s="185" t="str">
        <f>'Corp. Tax Form'!B96</f>
        <v>Total deductions allowed for tax purposes (Sum of L800 to L820)</v>
      </c>
      <c r="C96" s="185"/>
      <c r="D96" s="185"/>
      <c r="E96" s="47">
        <f>'Corp. Tax Form'!E96</f>
        <v>830</v>
      </c>
      <c r="F96" s="48">
        <f>'Corp. Tax Form'!F96</f>
        <v>0</v>
      </c>
    </row>
    <row r="97" spans="1:6" ht="22.5" customHeight="1">
      <c r="A97" s="190"/>
      <c r="B97" s="185" t="str">
        <f>'Corp. Tax Form'!B97</f>
        <v>Assessable Residential Income/Loss during year (L740 + L790 - L830)</v>
      </c>
      <c r="C97" s="185"/>
      <c r="D97" s="185"/>
      <c r="E97" s="47">
        <f>'Corp. Tax Form'!E97</f>
        <v>840</v>
      </c>
      <c r="F97" s="48">
        <f>'Corp. Tax Form'!F97</f>
        <v>0</v>
      </c>
    </row>
    <row r="98" spans="1:6" ht="22.5" customHeight="1">
      <c r="A98" s="190"/>
      <c r="B98" s="185" t="str">
        <f>'Corp. Tax Form'!B98</f>
        <v xml:space="preserve">Rental Losses Available from Previous Years for set‐off </v>
      </c>
      <c r="C98" s="185"/>
      <c r="D98" s="185"/>
      <c r="E98" s="47">
        <f>'Corp. Tax Form'!E98</f>
        <v>850</v>
      </c>
      <c r="F98" s="48">
        <f>'Corp. Tax Form'!F98</f>
        <v>0</v>
      </c>
    </row>
    <row r="99" spans="1:6" ht="22.5" customHeight="1">
      <c r="A99" s="190"/>
      <c r="B99" s="185" t="str">
        <f>'Corp. Tax Form'!B99</f>
        <v>Rental Losses Available from Previous Years that will expire if not used this year</v>
      </c>
      <c r="C99" s="185"/>
      <c r="D99" s="185"/>
      <c r="E99" s="47">
        <f>'Corp. Tax Form'!E99</f>
        <v>860</v>
      </c>
      <c r="F99" s="48">
        <f>'Corp. Tax Form'!F99</f>
        <v>0</v>
      </c>
    </row>
    <row r="100" spans="1:6" ht="22.5" customHeight="1">
      <c r="A100" s="190"/>
      <c r="B100" s="185" t="str">
        <f>'Corp. Tax Form'!B100</f>
        <v>Taxable Residential Income (L840 - L850, enter 0 if negative)</v>
      </c>
      <c r="C100" s="185"/>
      <c r="D100" s="185"/>
      <c r="E100" s="47">
        <f>'Corp. Tax Form'!E100</f>
        <v>870</v>
      </c>
      <c r="F100" s="48">
        <f>'Corp. Tax Form'!F100</f>
        <v>0</v>
      </c>
    </row>
    <row r="101" spans="1:6" ht="22.5" customHeight="1">
      <c r="A101" s="190"/>
      <c r="B101" s="185" t="str">
        <f>'Corp. Tax Form'!B101</f>
        <v>Residential Losses Available to Carry Forward</v>
      </c>
      <c r="C101" s="185"/>
      <c r="D101" s="185"/>
      <c r="E101" s="47">
        <f>'Corp. Tax Form'!E101</f>
        <v>880</v>
      </c>
      <c r="F101" s="48">
        <f>'Corp. Tax Form'!F101</f>
        <v>0</v>
      </c>
    </row>
    <row r="102" spans="1:6" ht="22.5" customHeight="1">
      <c r="A102" s="185" t="str">
        <f>'Corp. Tax Form'!A102</f>
        <v>PART H – ASSESSED TAX BEFORE CREDITS</v>
      </c>
      <c r="B102" s="185"/>
      <c r="C102" s="185"/>
      <c r="D102" s="185"/>
      <c r="E102" s="185"/>
      <c r="F102" s="185"/>
    </row>
    <row r="103" spans="1:6" s="65" customFormat="1" ht="22.5" customHeight="1">
      <c r="A103" s="190"/>
      <c r="B103" s="191" t="str">
        <f>'Corp. Tax Form'!B103</f>
        <v>TAXABLE INCOME FROM ALL SOURCES (L630 + L670 + L870 )</v>
      </c>
      <c r="C103" s="191"/>
      <c r="D103" s="191"/>
      <c r="E103" s="66">
        <f>'Corp. Tax Form'!E103</f>
        <v>890</v>
      </c>
      <c r="F103" s="67">
        <f>'Corp. Tax Form'!F103</f>
        <v>0</v>
      </c>
    </row>
    <row r="104" spans="1:6" ht="22.5" customHeight="1">
      <c r="A104" s="190"/>
      <c r="B104" s="46" t="str">
        <f>'Corp. Tax Form'!B104</f>
        <v>Taxable Income Source</v>
      </c>
      <c r="C104" s="190" t="str">
        <f>'Corp. Tax Form'!C104</f>
        <v>Taxable Income</v>
      </c>
      <c r="D104" s="190"/>
      <c r="E104" s="190" t="str">
        <f>'Corp. Tax Form'!E104</f>
        <v>Tax Assessed</v>
      </c>
      <c r="F104" s="190"/>
    </row>
    <row r="105" spans="1:6" ht="22.5" customHeight="1">
      <c r="A105" s="190"/>
      <c r="B105" s="46" t="str">
        <f>'Corp. Tax Form'!B105</f>
        <v>Life Insurance Companies (line 670)</v>
      </c>
      <c r="C105" s="47">
        <f>'Corp. Tax Form'!C105</f>
        <v>900</v>
      </c>
      <c r="D105" s="48">
        <f>'Corp. Tax Form'!D105</f>
        <v>0</v>
      </c>
      <c r="E105" s="47">
        <f>'Corp. Tax Form'!E105</f>
        <v>910</v>
      </c>
      <c r="F105" s="48">
        <f>'Corp. Tax Form'!F105</f>
        <v>0</v>
      </c>
    </row>
    <row r="106" spans="1:6" ht="22.5" customHeight="1">
      <c r="A106" s="190"/>
      <c r="B106" s="46" t="str">
        <f>'Corp. Tax Form'!B106</f>
        <v xml:space="preserve">Exempt Insurance Companies </v>
      </c>
      <c r="C106" s="47">
        <f>'Corp. Tax Form'!C106</f>
        <v>920</v>
      </c>
      <c r="D106" s="48">
        <f>'Corp. Tax Form'!D106</f>
        <v>0</v>
      </c>
      <c r="E106" s="47">
        <f>'Corp. Tax Form'!E106</f>
        <v>930</v>
      </c>
      <c r="F106" s="48">
        <f>'Corp. Tax Form'!F106</f>
        <v>0</v>
      </c>
    </row>
    <row r="107" spans="1:6" ht="22.5" customHeight="1">
      <c r="A107" s="190"/>
      <c r="B107" s="46" t="str">
        <f>'Corp. Tax Form'!B107</f>
        <v>Approved small businesses</v>
      </c>
      <c r="C107" s="47">
        <f>'Corp. Tax Form'!C107</f>
        <v>940</v>
      </c>
      <c r="D107" s="48">
        <f>'Corp. Tax Form'!D107</f>
        <v>0</v>
      </c>
      <c r="E107" s="47">
        <f>'Corp. Tax Form'!E107</f>
        <v>950</v>
      </c>
      <c r="F107" s="48">
        <f>'Corp. Tax Form'!F107</f>
        <v>0</v>
      </c>
    </row>
    <row r="108" spans="1:6" ht="22.5" customHeight="1">
      <c r="A108" s="190"/>
      <c r="B108" s="46" t="str">
        <f>'Corp. Tax Form'!B108</f>
        <v xml:space="preserve">Home Construction </v>
      </c>
      <c r="C108" s="47">
        <f>'Corp. Tax Form'!C108</f>
        <v>960</v>
      </c>
      <c r="D108" s="48">
        <f>'Corp. Tax Form'!D108</f>
        <v>0</v>
      </c>
      <c r="E108" s="47">
        <f>'Corp. Tax Form'!E108</f>
        <v>970</v>
      </c>
      <c r="F108" s="48">
        <f>'Corp. Tax Form'!F108</f>
        <v>0</v>
      </c>
    </row>
    <row r="109" spans="1:6" ht="22.5" customHeight="1">
      <c r="A109" s="190"/>
      <c r="B109" s="46" t="str">
        <f>'Corp. Tax Form'!B109</f>
        <v xml:space="preserve">Manufacturing Companies </v>
      </c>
      <c r="C109" s="47">
        <f>'Corp. Tax Form'!C109</f>
        <v>980</v>
      </c>
      <c r="D109" s="48">
        <f>'Corp. Tax Form'!D109</f>
        <v>0</v>
      </c>
      <c r="E109" s="47">
        <f>'Corp. Tax Form'!E109</f>
        <v>990</v>
      </c>
      <c r="F109" s="48">
        <f>'Corp. Tax Form'!F109</f>
        <v>0</v>
      </c>
    </row>
    <row r="110" spans="1:6" ht="22.5" customHeight="1">
      <c r="A110" s="190"/>
      <c r="B110" s="46" t="str">
        <f>'Corp. Tax Form'!B110</f>
        <v xml:space="preserve">Interest on Government Securities </v>
      </c>
      <c r="C110" s="47">
        <f>'Corp. Tax Form'!C110</f>
        <v>1000</v>
      </c>
      <c r="D110" s="48">
        <f>'Corp. Tax Form'!D110</f>
        <v>0</v>
      </c>
      <c r="E110" s="47">
        <f>'Corp. Tax Form'!E110</f>
        <v>1010</v>
      </c>
      <c r="F110" s="48">
        <f>'Corp. Tax Form'!F110</f>
        <v>0</v>
      </c>
    </row>
    <row r="111" spans="1:6" ht="22.5" customHeight="1">
      <c r="A111" s="190"/>
      <c r="B111" s="46" t="str">
        <f>'Corp. Tax Form'!B111</f>
        <v>International business companies</v>
      </c>
      <c r="C111" s="47">
        <f>'Corp. Tax Form'!C111</f>
        <v>1020</v>
      </c>
      <c r="D111" s="48">
        <f>'Corp. Tax Form'!D111</f>
        <v>0</v>
      </c>
      <c r="E111" s="47">
        <f>'Corp. Tax Form'!E111</f>
        <v>1030</v>
      </c>
      <c r="F111" s="48">
        <f>'Corp. Tax Form'!F111</f>
        <v>0</v>
      </c>
    </row>
    <row r="112" spans="1:6" ht="22.5" customHeight="1">
      <c r="A112" s="190"/>
      <c r="B112" s="46" t="str">
        <f>'Corp. Tax Form'!B112</f>
        <v xml:space="preserve">Other Companies (except those operating under specific legislation) </v>
      </c>
      <c r="C112" s="47">
        <f>'Corp. Tax Form'!C112</f>
        <v>1040</v>
      </c>
      <c r="D112" s="48">
        <f>'Corp. Tax Form'!D112</f>
        <v>0</v>
      </c>
      <c r="E112" s="47">
        <f>'Corp. Tax Form'!E112</f>
        <v>1050</v>
      </c>
      <c r="F112" s="48">
        <f>'Corp. Tax Form'!F112</f>
        <v>0</v>
      </c>
    </row>
    <row r="113" spans="1:6" ht="22.5" customHeight="1">
      <c r="A113" s="190"/>
      <c r="B113" s="46" t="str">
        <f>'Corp. Tax Form'!B113</f>
        <v xml:space="preserve">Rental Income from Residential Property </v>
      </c>
      <c r="C113" s="47">
        <f>'Corp. Tax Form'!C113</f>
        <v>1060</v>
      </c>
      <c r="D113" s="48">
        <f>'Corp. Tax Form'!D113</f>
        <v>0</v>
      </c>
      <c r="E113" s="47">
        <f>'Corp. Tax Form'!E113</f>
        <v>1070</v>
      </c>
      <c r="F113" s="48">
        <f>'Corp. Tax Form'!F113</f>
        <v>0</v>
      </c>
    </row>
    <row r="114" spans="1:6" ht="22.5" customHeight="1">
      <c r="A114" s="190"/>
      <c r="B114" s="46" t="str">
        <f>'Corp. Tax Form'!B114</f>
        <v xml:space="preserve">Approved Cultural Project (Cultural Industries Act) </v>
      </c>
      <c r="C114" s="47">
        <f>'Corp. Tax Form'!C114</f>
        <v>1080</v>
      </c>
      <c r="D114" s="48">
        <f>'Corp. Tax Form'!D114</f>
        <v>0</v>
      </c>
      <c r="E114" s="47">
        <f>'Corp. Tax Form'!E114</f>
        <v>1090</v>
      </c>
      <c r="F114" s="48">
        <f>'Corp. Tax Form'!F114</f>
        <v>0</v>
      </c>
    </row>
    <row r="115" spans="1:6" ht="22.5" customHeight="1">
      <c r="A115" s="190"/>
      <c r="B115" s="46" t="str">
        <f>'Corp. Tax Form'!B115</f>
        <v>Exempt Income</v>
      </c>
      <c r="C115" s="47">
        <f>'Corp. Tax Form'!C115</f>
        <v>1100</v>
      </c>
      <c r="D115" s="48">
        <f>'Corp. Tax Form'!D115</f>
        <v>0</v>
      </c>
      <c r="E115" s="47">
        <f>'Corp. Tax Form'!E115</f>
        <v>1110</v>
      </c>
      <c r="F115" s="48">
        <f>'Corp. Tax Form'!F115</f>
        <v>0</v>
      </c>
    </row>
    <row r="116" spans="1:6" ht="22.5" customHeight="1">
      <c r="A116" s="190"/>
      <c r="B116" s="64" t="str">
        <f>'Corp. Tax Form'!B116</f>
        <v>Total Income Before Tax (Sum of Taxable Income cells above)</v>
      </c>
      <c r="C116" s="47">
        <f>'Corp. Tax Form'!C116</f>
        <v>1120</v>
      </c>
      <c r="D116" s="67">
        <f>'Corp. Tax Form'!D116</f>
        <v>0</v>
      </c>
      <c r="E116" s="47"/>
      <c r="F116" s="53" t="str">
        <f>'Corp. Tax Form'!F116</f>
        <v>−</v>
      </c>
    </row>
    <row r="117" spans="1:6" ht="22.5" customHeight="1">
      <c r="A117" s="190"/>
      <c r="B117" s="191" t="str">
        <f>'Corp. Tax Form'!B117</f>
        <v>Assessed Tax before Credits (Sum of Tax Assessed Tax cells above)</v>
      </c>
      <c r="C117" s="191"/>
      <c r="D117" s="191"/>
      <c r="E117" s="47">
        <f>'Corp. Tax Form'!E117</f>
        <v>1130</v>
      </c>
      <c r="F117" s="67">
        <f>'Corp. Tax Form'!F117</f>
        <v>0</v>
      </c>
    </row>
    <row r="118" spans="1:6" ht="22.5" customHeight="1">
      <c r="A118" s="185" t="str">
        <f>'Corp. Tax Form'!A118</f>
        <v>PART I – TAX PAYABLE/AMOUNT REFUNDABLE</v>
      </c>
      <c r="B118" s="185"/>
      <c r="C118" s="185"/>
      <c r="D118" s="185"/>
      <c r="E118" s="185"/>
      <c r="F118" s="185"/>
    </row>
    <row r="119" spans="1:6" ht="22.5" customHeight="1">
      <c r="A119" s="190"/>
      <c r="B119" s="185" t="str">
        <f>'Corp. Tax Form'!B119</f>
        <v>Refundable Credits</v>
      </c>
      <c r="C119" s="185"/>
      <c r="D119" s="185"/>
      <c r="E119" s="185"/>
      <c r="F119" s="185"/>
    </row>
    <row r="120" spans="1:6" ht="22.5" customHeight="1">
      <c r="A120" s="190"/>
      <c r="B120" s="185" t="str">
        <f>'Corp. Tax Form'!B120</f>
        <v>Dividend Credit</v>
      </c>
      <c r="C120" s="185"/>
      <c r="D120" s="185"/>
      <c r="E120" s="47">
        <f>'Corp. Tax Form'!E120</f>
        <v>1140</v>
      </c>
      <c r="F120" s="48">
        <f>'Corp. Tax Form'!F120</f>
        <v>0</v>
      </c>
    </row>
    <row r="121" spans="1:6" ht="22.5" customHeight="1">
      <c r="A121" s="190"/>
      <c r="B121" s="185" t="str">
        <f>'Corp. Tax Form'!B121</f>
        <v>Cash Rebate – Agricultural Plant / Machinery (complete Part D)</v>
      </c>
      <c r="C121" s="185"/>
      <c r="D121" s="185"/>
      <c r="E121" s="47">
        <f>'Corp. Tax Form'!E121</f>
        <v>1150</v>
      </c>
      <c r="F121" s="48">
        <f>'Corp. Tax Form'!F121</f>
        <v>0</v>
      </c>
    </row>
    <row r="122" spans="1:6" ht="22.5" customHeight="1">
      <c r="A122" s="190"/>
      <c r="B122" s="185" t="str">
        <f>'Corp. Tax Form'!B122</f>
        <v>Tax withheld by third parties on behalf of the BRA (Withholding Tax)</v>
      </c>
      <c r="C122" s="185"/>
      <c r="D122" s="185"/>
      <c r="E122" s="47">
        <f>'Corp. Tax Form'!E122</f>
        <v>1170</v>
      </c>
      <c r="F122" s="48">
        <f>'Corp. Tax Form'!F122</f>
        <v>0</v>
      </c>
    </row>
    <row r="123" spans="1:6" ht="22.5" customHeight="1">
      <c r="A123" s="190"/>
      <c r="B123" s="185" t="str">
        <f>'Corp. Tax Form'!B123</f>
        <v>Tax on Preference shares</v>
      </c>
      <c r="C123" s="185"/>
      <c r="D123" s="185"/>
      <c r="E123" s="47">
        <f>'Corp. Tax Form'!E123</f>
        <v>1175</v>
      </c>
      <c r="F123" s="48">
        <f>'Corp. Tax Form'!F123</f>
        <v>0</v>
      </c>
    </row>
    <row r="124" spans="1:6" ht="22.5" customHeight="1">
      <c r="A124" s="190"/>
      <c r="B124" s="185" t="str">
        <f>'Corp. Tax Form'!B124</f>
        <v>Total Refundable Credits (Sum of L1140 to L1180)</v>
      </c>
      <c r="C124" s="185"/>
      <c r="D124" s="185"/>
      <c r="E124" s="47">
        <f>'Corp. Tax Form'!E124</f>
        <v>1180</v>
      </c>
      <c r="F124" s="48">
        <f>'Corp. Tax Form'!F124</f>
        <v>0</v>
      </c>
    </row>
    <row r="125" spans="1:6" ht="22.5" customHeight="1">
      <c r="A125" s="190"/>
      <c r="B125" s="185" t="str">
        <f>'Corp. Tax Form'!B125</f>
        <v>Adjusted Assessed Tax (Subtract L1190 from L1130)</v>
      </c>
      <c r="C125" s="185"/>
      <c r="D125" s="185"/>
      <c r="E125" s="47">
        <f>'Corp. Tax Form'!E125</f>
        <v>1185</v>
      </c>
      <c r="F125" s="67">
        <f>'Corp. Tax Form'!F125</f>
        <v>0</v>
      </c>
    </row>
    <row r="126" spans="1:6" ht="22.5" customHeight="1">
      <c r="A126" s="190"/>
      <c r="B126" s="185" t="str">
        <f>'Corp. Tax Form'!B126</f>
        <v>Non-Refundable Credits</v>
      </c>
      <c r="C126" s="185"/>
      <c r="D126" s="185"/>
      <c r="E126" s="185"/>
      <c r="F126" s="185"/>
    </row>
    <row r="127" spans="1:6" ht="22.5" customHeight="1">
      <c r="A127" s="190"/>
      <c r="B127" s="185" t="str">
        <f>'Corp. Tax Form'!B127</f>
        <v>Foreign Currency Earnings allowance</v>
      </c>
      <c r="C127" s="185"/>
      <c r="D127" s="185"/>
      <c r="E127" s="47">
        <f>'Corp. Tax Form'!E127</f>
        <v>1210</v>
      </c>
      <c r="F127" s="48">
        <f>'Corp. Tax Form'!F127</f>
        <v>0</v>
      </c>
    </row>
    <row r="128" spans="1:6" ht="22.5" customHeight="1">
      <c r="A128" s="190"/>
      <c r="B128" s="185" t="str">
        <f>'Corp. Tax Form'!B128</f>
        <v>Export Allowance</v>
      </c>
      <c r="C128" s="185"/>
      <c r="D128" s="185"/>
      <c r="E128" s="47">
        <f>'Corp. Tax Form'!E128</f>
        <v>1220</v>
      </c>
      <c r="F128" s="48">
        <f>'Corp. Tax Form'!F128</f>
        <v>0</v>
      </c>
    </row>
    <row r="129" spans="1:6" ht="22.5" customHeight="1">
      <c r="A129" s="190"/>
      <c r="B129" s="185" t="str">
        <f>'Corp. Tax Form'!B129</f>
        <v>Double Taxation Relief</v>
      </c>
      <c r="C129" s="185"/>
      <c r="D129" s="185"/>
      <c r="E129" s="47">
        <f>'Corp. Tax Form'!E129</f>
        <v>1230</v>
      </c>
      <c r="F129" s="48">
        <f>'Corp. Tax Form'!F129</f>
        <v>0</v>
      </c>
    </row>
    <row r="130" spans="1:6" ht="22.5" customHeight="1">
      <c r="A130" s="190"/>
      <c r="B130" s="185" t="str">
        <f>'Corp. Tax Form'!B130</f>
        <v>Profitability and Increased Employment Credit</v>
      </c>
      <c r="C130" s="185"/>
      <c r="D130" s="185"/>
      <c r="E130" s="47">
        <f>'Corp. Tax Form'!E130</f>
        <v>1240</v>
      </c>
      <c r="F130" s="48">
        <f>'Corp. Tax Form'!F130</f>
        <v>0</v>
      </c>
    </row>
    <row r="131" spans="1:6" ht="22.5" customHeight="1">
      <c r="A131" s="190"/>
      <c r="B131" s="185" t="str">
        <f>'Corp. Tax Form'!B131</f>
        <v xml:space="preserve">Innovation Credit </v>
      </c>
      <c r="C131" s="185"/>
      <c r="D131" s="185"/>
      <c r="E131" s="47">
        <f>'Corp. Tax Form'!E131</f>
        <v>1250</v>
      </c>
      <c r="F131" s="48">
        <f>'Corp. Tax Form'!F131</f>
        <v>0</v>
      </c>
    </row>
    <row r="132" spans="1:6" ht="22.5" customHeight="1">
      <c r="A132" s="190"/>
      <c r="B132" s="185" t="str">
        <f>'Corp. Tax Form'!B132</f>
        <v>Cultural Industries Expenditure Credit</v>
      </c>
      <c r="C132" s="185"/>
      <c r="D132" s="185"/>
      <c r="E132" s="47">
        <f>'Corp. Tax Form'!E132</f>
        <v>1260</v>
      </c>
      <c r="F132" s="48">
        <f>'Corp. Tax Form'!F132</f>
        <v>0</v>
      </c>
    </row>
    <row r="133" spans="1:6" ht="22.5" customHeight="1">
      <c r="A133" s="190"/>
      <c r="B133" s="185" t="str">
        <f>'Corp. Tax Form'!B133</f>
        <v>Total non-refundable credits (add L1210 to L1260)</v>
      </c>
      <c r="C133" s="185"/>
      <c r="D133" s="185"/>
      <c r="E133" s="47">
        <f>'Corp. Tax Form'!E133</f>
        <v>1270</v>
      </c>
      <c r="F133" s="48">
        <f>'Corp. Tax Form'!F133</f>
        <v>0</v>
      </c>
    </row>
    <row r="134" spans="1:6" ht="22.5" customHeight="1">
      <c r="A134" s="190"/>
      <c r="B134" s="185" t="str">
        <f>'Corp. Tax Form'!B134</f>
        <v>Tax Difference before Incentives (Subtract L1270 - L1200, enter 0 if negative)</v>
      </c>
      <c r="C134" s="185"/>
      <c r="D134" s="185"/>
      <c r="E134" s="47">
        <f>'Corp. Tax Form'!E134</f>
        <v>1280</v>
      </c>
      <c r="F134" s="48">
        <f>'Corp. Tax Form'!F134</f>
        <v>0</v>
      </c>
    </row>
    <row r="135" spans="1:6" ht="22.5" customHeight="1">
      <c r="A135" s="190"/>
      <c r="B135" s="185" t="str">
        <f>'Corp. Tax Form'!B135</f>
        <v>Tax Incentive (Firms listed on the Junior Stock Market - Reduction = 25% of L1280 for the first five years)</v>
      </c>
      <c r="C135" s="185"/>
      <c r="D135" s="185"/>
      <c r="E135" s="47">
        <f>'Corp. Tax Form'!E135</f>
        <v>1290</v>
      </c>
      <c r="F135" s="48">
        <f>'Corp. Tax Form'!F135</f>
        <v>0</v>
      </c>
    </row>
    <row r="136" spans="1:6" ht="22.5" customHeight="1">
      <c r="A136" s="190"/>
      <c r="B136" s="185" t="str">
        <f>'Corp. Tax Form'!B136</f>
        <v>Tax Incentive (Firms listed on the Junior Stock Market - Reduction = 50% of L1280 5th to 10th year)</v>
      </c>
      <c r="C136" s="185"/>
      <c r="D136" s="185"/>
      <c r="E136" s="47">
        <f>'Corp. Tax Form'!E136</f>
        <v>1300</v>
      </c>
      <c r="F136" s="48">
        <f>'Corp. Tax Form'!F136</f>
        <v>0</v>
      </c>
    </row>
    <row r="137" spans="1:6" ht="22.5" customHeight="1">
      <c r="A137" s="192"/>
      <c r="B137" s="185" t="str">
        <f>'Corp. Tax Form'!B137</f>
        <v>Prepayments made during the year</v>
      </c>
      <c r="C137" s="185"/>
      <c r="D137" s="185"/>
      <c r="E137" s="47">
        <f>'Corp. Tax Form'!E137</f>
        <v>1310</v>
      </c>
      <c r="F137" s="48">
        <f>'Corp. Tax Form'!F137</f>
        <v>0</v>
      </c>
    </row>
    <row r="138" spans="1:6" ht="22.5" customHeight="1">
      <c r="A138" s="68"/>
      <c r="B138" s="187" t="str">
        <f>'Corp. Tax Form'!A138</f>
        <v>NET TAX PAYABLE (Subtract L1280 from L1290 and L1300, enter 0 if negative)</v>
      </c>
      <c r="C138" s="187"/>
      <c r="D138" s="188"/>
      <c r="E138" s="47">
        <f>'Corp. Tax Form'!E138</f>
        <v>1320</v>
      </c>
      <c r="F138" s="67">
        <f>'Corp. Tax Form'!F138</f>
        <v>0</v>
      </c>
    </row>
    <row r="139" spans="2:6" ht="22.5" customHeight="1">
      <c r="B139" s="186" t="str">
        <f>'Corp. Tax Form'!A139</f>
        <v>AMOUNT REFUNDABLE (Subtract L1190 from L1130, enter 0 if negative)</v>
      </c>
      <c r="C139" s="187"/>
      <c r="D139" s="188"/>
      <c r="E139" s="47">
        <f>'Corp. Tax Form'!E139</f>
        <v>1330</v>
      </c>
      <c r="F139" s="67">
        <f>'Corp. Tax Form'!F139</f>
        <v>0</v>
      </c>
    </row>
    <row r="140" spans="1:6" ht="22.5" customHeight="1">
      <c r="A140" s="185" t="str">
        <f>'Corp. Tax Form'!A140</f>
        <v>PART J – DEEMED PROFIT FROM FOREIGN CURRENCY EARNING</v>
      </c>
      <c r="B140" s="185"/>
      <c r="C140" s="185"/>
      <c r="D140" s="185"/>
      <c r="E140" s="185"/>
      <c r="F140" s="185"/>
    </row>
    <row r="141" spans="1:6" ht="22.5" customHeight="1">
      <c r="A141" s="190"/>
      <c r="B141" s="46" t="str">
        <f>'Corp. Tax Form'!B141</f>
        <v>Foreign Currency Earnings OR Net Premium and Investment Income from Foreign Insurance Business</v>
      </c>
      <c r="C141" s="47"/>
      <c r="D141" s="46"/>
      <c r="E141" s="47">
        <f>'Corp. Tax Form'!E141</f>
        <v>1400</v>
      </c>
      <c r="F141" s="48">
        <f>'Corp. Tax Form'!F141</f>
        <v>0</v>
      </c>
    </row>
    <row r="142" spans="1:6" ht="22.5" customHeight="1">
      <c r="A142" s="190"/>
      <c r="B142" s="46" t="str">
        <f>'Corp. Tax Form'!B142</f>
        <v>(Multiplied by) Net Profit from all sources (P) OR Tax on Local and Foreign Insurance Business</v>
      </c>
      <c r="C142" s="47"/>
      <c r="D142" s="46"/>
      <c r="E142" s="47">
        <f>'Corp. Tax Form'!E142</f>
        <v>1410</v>
      </c>
      <c r="F142" s="48">
        <f>'Corp. Tax Form'!F142</f>
        <v>0</v>
      </c>
    </row>
    <row r="143" spans="1:6" ht="22.5" customHeight="1">
      <c r="A143" s="190"/>
      <c r="B143" s="46" t="str">
        <f>'Corp. Tax Form'!B143</f>
        <v>(Divided by) Total Gross Earnings from all Sources OR Net Premium and Investment Income from Local and Foreign Insurance Business</v>
      </c>
      <c r="C143" s="47"/>
      <c r="D143" s="46"/>
      <c r="E143" s="47">
        <f>'Corp. Tax Form'!E143</f>
        <v>1420</v>
      </c>
      <c r="F143" s="48">
        <f>'Corp. Tax Form'!F143</f>
        <v>0</v>
      </c>
    </row>
    <row r="144" spans="1:6" ht="22.5" customHeight="1">
      <c r="A144" s="190"/>
      <c r="B144" s="185" t="str">
        <f>'Corp. Tax Form'!B144</f>
        <v>(Equal)Deemed Profit</v>
      </c>
      <c r="C144" s="185"/>
      <c r="D144" s="185"/>
      <c r="E144" s="47">
        <f>'Corp. Tax Form'!E144</f>
        <v>1430</v>
      </c>
      <c r="F144" s="48">
        <f>'Corp. Tax Form'!F144</f>
        <v>0</v>
      </c>
    </row>
    <row r="145" spans="1:6" ht="22.5" customHeight="1">
      <c r="A145" s="190"/>
      <c r="B145" s="185" t="str">
        <f>'Corp. Tax Form'!B145</f>
        <v>The Effective Rate</v>
      </c>
      <c r="C145" s="185"/>
      <c r="D145" s="185"/>
      <c r="E145" s="185"/>
      <c r="F145" s="185"/>
    </row>
    <row r="146" spans="1:6" ht="22.5" customHeight="1">
      <c r="A146" s="190"/>
      <c r="B146" s="185" t="str">
        <f>'Corp. Tax Form'!B146</f>
        <v>Tax Payable  (enter from 1200)</v>
      </c>
      <c r="C146" s="185"/>
      <c r="D146" s="185"/>
      <c r="E146" s="47">
        <f>'Corp. Tax Form'!E146</f>
        <v>1440</v>
      </c>
      <c r="F146" s="48">
        <f>'Corp. Tax Form'!F146</f>
        <v>0</v>
      </c>
    </row>
    <row r="147" spans="1:6" ht="22.5" customHeight="1">
      <c r="A147" s="190"/>
      <c r="B147" s="185" t="str">
        <f>'Corp. Tax Form'!B147</f>
        <v>(Multiplied by) 100</v>
      </c>
      <c r="C147" s="185"/>
      <c r="D147" s="185"/>
      <c r="E147" s="47">
        <f>'Corp. Tax Form'!E147</f>
        <v>1450</v>
      </c>
      <c r="F147" s="48">
        <f>'Corp. Tax Form'!F147</f>
        <v>100</v>
      </c>
    </row>
    <row r="148" spans="1:6" ht="22.5" customHeight="1">
      <c r="A148" s="190"/>
      <c r="B148" s="185" t="str">
        <f>'Corp. Tax Form'!B148</f>
        <v>(Divided by)Taxable Income</v>
      </c>
      <c r="C148" s="185"/>
      <c r="D148" s="185"/>
      <c r="E148" s="47">
        <f>'Corp. Tax Form'!E148</f>
        <v>1460</v>
      </c>
      <c r="F148" s="48">
        <f>'Corp. Tax Form'!F148</f>
        <v>0</v>
      </c>
    </row>
    <row r="149" spans="1:6" ht="22.5" customHeight="1">
      <c r="A149" s="190"/>
      <c r="B149" s="185" t="str">
        <f>'Corp. Tax Form'!B149</f>
        <v>(Equal) Rate of Rebate Percentage</v>
      </c>
      <c r="C149" s="185"/>
      <c r="D149" s="185"/>
      <c r="E149" s="47">
        <f>'Corp. Tax Form'!E149</f>
        <v>1470</v>
      </c>
      <c r="F149" s="48">
        <f>'Corp. Tax Form'!F149</f>
        <v>0</v>
      </c>
    </row>
    <row r="150" spans="1:6" ht="22.5" customHeight="1">
      <c r="A150" s="190"/>
      <c r="B150" s="185" t="str">
        <f>'Corp. Tax Form'!B150</f>
        <v>Deemed Profit as a % of Total Profits</v>
      </c>
      <c r="C150" s="185"/>
      <c r="D150" s="185"/>
      <c r="E150" s="185"/>
      <c r="F150" s="185"/>
    </row>
    <row r="151" spans="1:6" ht="22.5" customHeight="1">
      <c r="A151" s="190"/>
      <c r="B151" s="185" t="str">
        <f>'Corp. Tax Form'!B151</f>
        <v>Deemed Profits (enter from 1430)</v>
      </c>
      <c r="C151" s="185"/>
      <c r="D151" s="185"/>
      <c r="E151" s="47">
        <f>'Corp. Tax Form'!E151</f>
        <v>1480</v>
      </c>
      <c r="F151" s="48">
        <f>'Corp. Tax Form'!F151</f>
        <v>0</v>
      </c>
    </row>
    <row r="152" spans="1:6" ht="22.5" customHeight="1">
      <c r="A152" s="190"/>
      <c r="B152" s="185" t="str">
        <f>'Corp. Tax Form'!B152</f>
        <v>(Divided by)Net Profit from All Sources (P) OR Tax on Local and Foreign Insurance Business (enter from 1410)</v>
      </c>
      <c r="C152" s="185"/>
      <c r="D152" s="185"/>
      <c r="E152" s="47">
        <f>'Corp. Tax Form'!E152</f>
        <v>1490</v>
      </c>
      <c r="F152" s="48">
        <f>'Corp. Tax Form'!F152</f>
        <v>0</v>
      </c>
    </row>
    <row r="153" spans="1:6" ht="22.5" customHeight="1">
      <c r="A153" s="190"/>
      <c r="B153" s="185" t="str">
        <f>'Corp. Tax Form'!B153</f>
        <v>(Equal) Percentage of Total Profits</v>
      </c>
      <c r="C153" s="185"/>
      <c r="D153" s="185"/>
      <c r="E153" s="47">
        <f>'Corp. Tax Form'!E153</f>
        <v>1500</v>
      </c>
      <c r="F153" s="48">
        <f>'Corp. Tax Form'!F153</f>
        <v>0</v>
      </c>
    </row>
    <row r="154" spans="1:6" ht="22.5" customHeight="1">
      <c r="A154" s="190"/>
      <c r="B154" s="185" t="str">
        <f>'Corp. Tax Form'!B154</f>
        <v>Rate of Rebate Percentage</v>
      </c>
      <c r="C154" s="185"/>
      <c r="D154" s="185"/>
      <c r="E154" s="47">
        <f>'Corp. Tax Form'!E154</f>
        <v>1510</v>
      </c>
      <c r="F154" s="48">
        <f>'Corp. Tax Form'!F154</f>
        <v>0</v>
      </c>
    </row>
    <row r="155" spans="1:6" ht="22.5" customHeight="1">
      <c r="A155" s="190"/>
      <c r="B155" s="185" t="str">
        <f>'Corp. Tax Form'!B155</f>
        <v>Tax Payable on FC Earnings</v>
      </c>
      <c r="C155" s="185"/>
      <c r="D155" s="185"/>
      <c r="E155" s="185"/>
      <c r="F155" s="185"/>
    </row>
    <row r="156" spans="1:6" ht="22.5" customHeight="1">
      <c r="A156" s="190"/>
      <c r="B156" s="185" t="str">
        <f>'Corp. Tax Form'!B156</f>
        <v>Deemed Foreign Currency Earnings ( (enter from 1430)</v>
      </c>
      <c r="C156" s="185"/>
      <c r="D156" s="185"/>
      <c r="E156" s="47">
        <f>'Corp. Tax Form'!E156</f>
        <v>1520</v>
      </c>
      <c r="F156" s="48">
        <f>'Corp. Tax Form'!F156</f>
        <v>0</v>
      </c>
    </row>
    <row r="157" spans="1:6" ht="22.5" customHeight="1">
      <c r="A157" s="190"/>
      <c r="B157" s="185" t="str">
        <f>'Corp. Tax Form'!B157</f>
        <v>(Multiplied by) Effective Rate (enter from 1470)</v>
      </c>
      <c r="C157" s="185"/>
      <c r="D157" s="185"/>
      <c r="E157" s="47">
        <f>'Corp. Tax Form'!E157</f>
        <v>1530</v>
      </c>
      <c r="F157" s="48">
        <f>'Corp. Tax Form'!F157</f>
        <v>0</v>
      </c>
    </row>
    <row r="158" spans="1:6" ht="22.5" customHeight="1">
      <c r="A158" s="190"/>
      <c r="B158" s="185" t="str">
        <f>'Corp. Tax Form'!B158</f>
        <v>(Equal) Tax Payable</v>
      </c>
      <c r="C158" s="185"/>
      <c r="D158" s="185"/>
      <c r="E158" s="47">
        <f>'Corp. Tax Form'!E158</f>
        <v>1540</v>
      </c>
      <c r="F158" s="48">
        <f>'Corp. Tax Form'!F158</f>
        <v>0</v>
      </c>
    </row>
    <row r="159" spans="1:6" ht="22.5" customHeight="1">
      <c r="A159" s="190"/>
      <c r="B159" s="185" t="str">
        <f>'Corp. Tax Form'!B159</f>
        <v>Rebate (Schedules Four and Five Income Tax Act)</v>
      </c>
      <c r="C159" s="185"/>
      <c r="D159" s="185"/>
      <c r="E159" s="185"/>
      <c r="F159" s="185"/>
    </row>
    <row r="160" spans="1:6" ht="22.5" customHeight="1">
      <c r="A160" s="190"/>
      <c r="B160" s="185" t="str">
        <f>'Corp. Tax Form'!B160</f>
        <v>Tax Payable (entered from line 1440)</v>
      </c>
      <c r="C160" s="185"/>
      <c r="D160" s="185"/>
      <c r="E160" s="47">
        <f>'Corp. Tax Form'!E160</f>
        <v>1550</v>
      </c>
      <c r="F160" s="48">
        <f>'Corp. Tax Form'!F160</f>
        <v>0</v>
      </c>
    </row>
    <row r="161" spans="1:6" ht="22.5" customHeight="1">
      <c r="A161" s="190"/>
      <c r="B161" s="185" t="str">
        <f>'Corp. Tax Form'!B161</f>
        <v>(Multiplied by) % Rebate (entered from line 1510)</v>
      </c>
      <c r="C161" s="185"/>
      <c r="D161" s="185"/>
      <c r="E161" s="47">
        <f>'Corp. Tax Form'!E161</f>
        <v>1560</v>
      </c>
      <c r="F161" s="48">
        <f>'Corp. Tax Form'!F161</f>
        <v>0</v>
      </c>
    </row>
    <row r="162" spans="1:6" ht="22.5" customHeight="1">
      <c r="A162" s="190"/>
      <c r="B162" s="185" t="str">
        <f>'Corp. Tax Form'!B162</f>
        <v>Rebate</v>
      </c>
      <c r="C162" s="185"/>
      <c r="D162" s="185"/>
      <c r="E162" s="47">
        <f>'Corp. Tax Form'!E162</f>
        <v>1570</v>
      </c>
      <c r="F162" s="48">
        <f>'Corp. Tax Form'!F162</f>
        <v>0</v>
      </c>
    </row>
  </sheetData>
  <sheetProtection password="CC13" sheet="1" objects="1" scenarios="1" selectLockedCells="1" selectUnlockedCells="1"/>
  <mergeCells count="156">
    <mergeCell ref="B77:D77"/>
    <mergeCell ref="B80:D80"/>
    <mergeCell ref="B82:D82"/>
    <mergeCell ref="B83:D83"/>
    <mergeCell ref="B47:D47"/>
    <mergeCell ref="B48:D48"/>
    <mergeCell ref="B50:D50"/>
    <mergeCell ref="B51:D51"/>
    <mergeCell ref="B52:D52"/>
    <mergeCell ref="B53:D53"/>
    <mergeCell ref="B75:D75"/>
    <mergeCell ref="B54:D54"/>
    <mergeCell ref="B55:D55"/>
    <mergeCell ref="B72:D72"/>
    <mergeCell ref="B73:D73"/>
    <mergeCell ref="B26:D26"/>
    <mergeCell ref="B28:D28"/>
    <mergeCell ref="B29:D29"/>
    <mergeCell ref="B30:D30"/>
    <mergeCell ref="B31:D31"/>
    <mergeCell ref="B27:F27"/>
    <mergeCell ref="B23:D23"/>
    <mergeCell ref="B24:D24"/>
    <mergeCell ref="B25:D25"/>
    <mergeCell ref="B39:D39"/>
    <mergeCell ref="B40:D40"/>
    <mergeCell ref="B41:D41"/>
    <mergeCell ref="B44:D44"/>
    <mergeCell ref="B45:D45"/>
    <mergeCell ref="B46:D46"/>
    <mergeCell ref="B33:D33"/>
    <mergeCell ref="B34:D34"/>
    <mergeCell ref="B35:D35"/>
    <mergeCell ref="B36:D36"/>
    <mergeCell ref="B37:D37"/>
    <mergeCell ref="B38:D38"/>
    <mergeCell ref="B134:D134"/>
    <mergeCell ref="B135:D135"/>
    <mergeCell ref="A4:A5"/>
    <mergeCell ref="B7:D7"/>
    <mergeCell ref="B8:D8"/>
    <mergeCell ref="B9:D9"/>
    <mergeCell ref="B10:D10"/>
    <mergeCell ref="B11:D11"/>
    <mergeCell ref="B4:D4"/>
    <mergeCell ref="B5:D5"/>
    <mergeCell ref="A57:A73"/>
    <mergeCell ref="A43:A55"/>
    <mergeCell ref="A19:A41"/>
    <mergeCell ref="A7:A17"/>
    <mergeCell ref="B57:D57"/>
    <mergeCell ref="B67:D67"/>
    <mergeCell ref="B68:D68"/>
    <mergeCell ref="B69:D69"/>
    <mergeCell ref="B70:D70"/>
    <mergeCell ref="B66:D66"/>
    <mergeCell ref="B65:D65"/>
    <mergeCell ref="B64:D64"/>
    <mergeCell ref="B63:D63"/>
    <mergeCell ref="B71:D71"/>
    <mergeCell ref="B131:D131"/>
    <mergeCell ref="B132:D132"/>
    <mergeCell ref="B161:D161"/>
    <mergeCell ref="B162:D162"/>
    <mergeCell ref="B13:F13"/>
    <mergeCell ref="B43:F43"/>
    <mergeCell ref="B49:F49"/>
    <mergeCell ref="B81:F81"/>
    <mergeCell ref="B79:F79"/>
    <mergeCell ref="B117:D117"/>
    <mergeCell ref="B126:F126"/>
    <mergeCell ref="B155:F155"/>
    <mergeCell ref="B156:D156"/>
    <mergeCell ref="B157:D157"/>
    <mergeCell ref="B158:D158"/>
    <mergeCell ref="B159:F159"/>
    <mergeCell ref="B160:D160"/>
    <mergeCell ref="B149:D149"/>
    <mergeCell ref="B150:F150"/>
    <mergeCell ref="B20:D20"/>
    <mergeCell ref="B21:D21"/>
    <mergeCell ref="B22:D22"/>
    <mergeCell ref="B119:F119"/>
    <mergeCell ref="B133:D133"/>
    <mergeCell ref="B96:D96"/>
    <mergeCell ref="B103:D103"/>
    <mergeCell ref="A141:A162"/>
    <mergeCell ref="B120:D120"/>
    <mergeCell ref="B121:D121"/>
    <mergeCell ref="B122:D122"/>
    <mergeCell ref="B123:D123"/>
    <mergeCell ref="B124:D124"/>
    <mergeCell ref="B125:D125"/>
    <mergeCell ref="B127:D127"/>
    <mergeCell ref="B151:D151"/>
    <mergeCell ref="B152:D152"/>
    <mergeCell ref="B153:D153"/>
    <mergeCell ref="B154:D154"/>
    <mergeCell ref="A140:F140"/>
    <mergeCell ref="B144:D144"/>
    <mergeCell ref="B145:F145"/>
    <mergeCell ref="B146:D146"/>
    <mergeCell ref="B147:D147"/>
    <mergeCell ref="B148:D148"/>
    <mergeCell ref="A119:A137"/>
    <mergeCell ref="B128:D128"/>
    <mergeCell ref="B129:D129"/>
    <mergeCell ref="B130:D130"/>
    <mergeCell ref="B14:D14"/>
    <mergeCell ref="B15:D15"/>
    <mergeCell ref="B136:D136"/>
    <mergeCell ref="B137:D137"/>
    <mergeCell ref="B91:D91"/>
    <mergeCell ref="B90:D90"/>
    <mergeCell ref="B89:D89"/>
    <mergeCell ref="B97:D97"/>
    <mergeCell ref="B98:D98"/>
    <mergeCell ref="B99:D99"/>
    <mergeCell ref="B100:D100"/>
    <mergeCell ref="B101:D101"/>
    <mergeCell ref="A118:F118"/>
    <mergeCell ref="A103:A117"/>
    <mergeCell ref="A79:A101"/>
    <mergeCell ref="B84:D84"/>
    <mergeCell ref="B94:D94"/>
    <mergeCell ref="C104:D104"/>
    <mergeCell ref="E104:F104"/>
    <mergeCell ref="B88:D88"/>
    <mergeCell ref="B87:D87"/>
    <mergeCell ref="B86:D86"/>
    <mergeCell ref="B85:D85"/>
    <mergeCell ref="B95:D95"/>
    <mergeCell ref="B17:D17"/>
    <mergeCell ref="B58:D58"/>
    <mergeCell ref="B93:D93"/>
    <mergeCell ref="B92:D92"/>
    <mergeCell ref="B16:D16"/>
    <mergeCell ref="B138:D138"/>
    <mergeCell ref="B139:D139"/>
    <mergeCell ref="A2:F2"/>
    <mergeCell ref="A1:F1"/>
    <mergeCell ref="A3:F3"/>
    <mergeCell ref="A74:F74"/>
    <mergeCell ref="A78:F78"/>
    <mergeCell ref="A102:F102"/>
    <mergeCell ref="B62:D62"/>
    <mergeCell ref="B61:D61"/>
    <mergeCell ref="B60:D60"/>
    <mergeCell ref="B59:D59"/>
    <mergeCell ref="A56:F56"/>
    <mergeCell ref="B32:F32"/>
    <mergeCell ref="A42:F42"/>
    <mergeCell ref="A18:F18"/>
    <mergeCell ref="B19:F19"/>
    <mergeCell ref="A6:F6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Clarken</dc:creator>
  <cp:keywords/>
  <dc:description/>
  <cp:lastModifiedBy>Erica Lazare</cp:lastModifiedBy>
  <cp:lastPrinted>2018-01-25T14:12:21Z</cp:lastPrinted>
  <dcterms:created xsi:type="dcterms:W3CDTF">2018-01-02T12:39:06Z</dcterms:created>
  <dcterms:modified xsi:type="dcterms:W3CDTF">2018-05-31T16:59:25Z</dcterms:modified>
  <cp:category/>
  <cp:version/>
  <cp:contentType/>
  <cp:contentStatus/>
</cp:coreProperties>
</file>